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ante.iavarone\Desktop\2021-2027\FSE plus\anno 2025\Welfare aziendale\"/>
    </mc:Choice>
  </mc:AlternateContent>
  <bookViews>
    <workbookView xWindow="-120" yWindow="-120" windowWidth="20730" windowHeight="11760" tabRatio="602" activeTab="2"/>
  </bookViews>
  <sheets>
    <sheet name="Copertina" sheetId="1" r:id="rId1"/>
    <sheet name="Piano Finanziario ANNO 1" sheetId="2" r:id="rId2"/>
    <sheet name="Piano Finanziario ANNO 2" sheetId="5" r:id="rId3"/>
  </sheets>
  <definedNames>
    <definedName name="_xlnm._FilterDatabase" localSheetId="1" hidden="1">'Piano Finanziario ANNO 1'!$C$47:$C$55</definedName>
    <definedName name="_xlnm._FilterDatabase" localSheetId="2" hidden="1">'Piano Finanziario ANNO 2'!$C$45:$C$53</definedName>
  </definedNames>
  <calcPr calcId="162913"/>
</workbook>
</file>

<file path=xl/calcChain.xml><?xml version="1.0" encoding="utf-8"?>
<calcChain xmlns="http://schemas.openxmlformats.org/spreadsheetml/2006/main">
  <c r="I32" i="5" l="1"/>
  <c r="I31" i="5"/>
  <c r="I34" i="2"/>
  <c r="I33" i="2"/>
  <c r="F37" i="5" l="1"/>
  <c r="I37" i="5" s="1"/>
  <c r="I34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E40" i="5" s="1"/>
  <c r="I36" i="2"/>
  <c r="I32" i="2"/>
  <c r="I29" i="2"/>
  <c r="I27" i="2"/>
  <c r="I28" i="2"/>
  <c r="I26" i="2"/>
  <c r="I25" i="2"/>
  <c r="I21" i="2"/>
  <c r="I20" i="2"/>
  <c r="I12" i="2"/>
  <c r="I13" i="2"/>
  <c r="I14" i="2"/>
  <c r="E35" i="5" l="1"/>
  <c r="E38" i="5" s="1"/>
  <c r="E41" i="5" l="1"/>
  <c r="F39" i="2"/>
  <c r="I39" i="2" l="1"/>
  <c r="I31" i="2"/>
  <c r="I30" i="2"/>
  <c r="I24" i="2"/>
  <c r="I23" i="2"/>
  <c r="I22" i="2"/>
  <c r="I19" i="2"/>
  <c r="I17" i="2"/>
  <c r="I16" i="2"/>
  <c r="I15" i="2"/>
  <c r="E18" i="2" l="1"/>
  <c r="E42" i="2" s="1"/>
  <c r="E37" i="2"/>
  <c r="E40" i="2" l="1"/>
  <c r="E43" i="2" s="1"/>
  <c r="E42" i="5" s="1"/>
</calcChain>
</file>

<file path=xl/sharedStrings.xml><?xml version="1.0" encoding="utf-8"?>
<sst xmlns="http://schemas.openxmlformats.org/spreadsheetml/2006/main" count="235" uniqueCount="90">
  <si>
    <t>ALLEGATO C - PIANO ECONOMICO - FINANZIARIO</t>
  </si>
  <si>
    <t>Allegato C</t>
  </si>
  <si>
    <t>PIANO DEI COSTI</t>
  </si>
  <si>
    <t>TITOLO PROGETTO:</t>
  </si>
  <si>
    <t>A – COSTI DIRETTI</t>
  </si>
  <si>
    <r>
      <t xml:space="preserve">B – COSTI INDIRETTI </t>
    </r>
    <r>
      <rPr>
        <sz val="8"/>
        <color indexed="8"/>
        <rFont val="Trebuchet MS"/>
        <family val="2"/>
      </rPr>
      <t>(fino al 7% dei costi diretti, art. 54 Reg. Ue 2021/1060 – opzione di semplificazione/tasso forfettario)</t>
    </r>
  </si>
  <si>
    <t>C – COSTO TOTALE DEL PROGETTO</t>
  </si>
  <si>
    <t>A</t>
  </si>
  <si>
    <t>Macrovoce</t>
  </si>
  <si>
    <t>Voce</t>
  </si>
  <si>
    <t>Descrizione</t>
  </si>
  <si>
    <t xml:space="preserve">Costo unitario/ valore </t>
  </si>
  <si>
    <t>Unità di misura</t>
  </si>
  <si>
    <t xml:space="preserve">N. unità </t>
  </si>
  <si>
    <t>Importo</t>
  </si>
  <si>
    <t>%  sul totale progetto</t>
  </si>
  <si>
    <t>A1</t>
  </si>
  <si>
    <t>PROGETTAZIONE PIANO DI WELFARE</t>
  </si>
  <si>
    <t xml:space="preserve">A.1.1 </t>
  </si>
  <si>
    <t>Personale interno</t>
  </si>
  <si>
    <t>A.1.2</t>
  </si>
  <si>
    <t xml:space="preserve">Personale esterno FASCIA A </t>
  </si>
  <si>
    <t>Ore</t>
  </si>
  <si>
    <t>Personale esterno FASCIA B</t>
  </si>
  <si>
    <t>Personale esterno FASCIA C</t>
  </si>
  <si>
    <t>Totale progettazione piano di welfare</t>
  </si>
  <si>
    <t>A2</t>
  </si>
  <si>
    <t>ADOZIONE PIANO WELFARE E ATTUAZIONE MISURE DI CONCILIAZIONE</t>
  </si>
  <si>
    <t>A.2.1</t>
  </si>
  <si>
    <t>A.2.2</t>
  </si>
  <si>
    <t>Adozione Piano: Personale esterno FASCIA A</t>
  </si>
  <si>
    <t>Adozione Piano: Personale esterno FASCIA B</t>
  </si>
  <si>
    <t>Adozione Piano: Personale esterno FASCIA C</t>
  </si>
  <si>
    <t>A.2.3</t>
  </si>
  <si>
    <t>Sostegno della flessibilità degli orari di lavoro: noleggio PC portatili (notebook/laptop) per smart working</t>
  </si>
  <si>
    <t>N. PC</t>
  </si>
  <si>
    <t>A.2.4</t>
  </si>
  <si>
    <r>
      <t>Servizi a sostegno della flessibilità oraria e/o organizzativa</t>
    </r>
    <r>
      <rPr>
        <i/>
        <sz val="11"/>
        <color indexed="8"/>
        <rFont val="Calibri"/>
        <family val="2"/>
      </rPr>
      <t xml:space="preserve"> (Ad esempio: attivazione di smart working/telelavoro, organizzazione/ gestione del personale, software per gestione e conservazione documentale, Contratto/convenzione con provider,banca ore, integrazione congedo di maternità/paternità, permessi aggiuntivi, congedo per motivi familiari, etc.)</t>
    </r>
  </si>
  <si>
    <t>A.2.5</t>
  </si>
  <si>
    <r>
      <t xml:space="preserve">Servizi a supporto dell’organizzazione familiare </t>
    </r>
    <r>
      <rPr>
        <i/>
        <sz val="11"/>
        <color indexed="8"/>
        <rFont val="Calibri"/>
        <family val="2"/>
      </rPr>
      <t>(Ad esempio: contratto/convenzione con fornitore servizi di cura, contratto/convenzione per disbrigo pratiche amministrative, operazioni bancarie, spesa pronta con consegna in azienda, servizio lavanderia/stireria, servizi di pulizia,etc.)</t>
    </r>
  </si>
  <si>
    <t>A.2.6</t>
  </si>
  <si>
    <t xml:space="preserve">Personale per servizi di babysitting per figli di età inferiore a 14 anni </t>
  </si>
  <si>
    <t>A.2.7</t>
  </si>
  <si>
    <t xml:space="preserve">Personale per servizi socio-educativi per bambini e ragazzi (6-14 anni) nell’ambito di attività estive, pre-scuola,dopo scuola </t>
  </si>
  <si>
    <t>Apertura di asili nido e/o scuole dell’infanzia aziendali</t>
  </si>
  <si>
    <t>A.2.8</t>
  </si>
  <si>
    <t>Servizi da fruire presso asili nido e/o scuole specializzate ed abilitate all’erogazione dei servizi per l’infanzia</t>
  </si>
  <si>
    <t>Mesi</t>
  </si>
  <si>
    <t>A.2.9</t>
  </si>
  <si>
    <t xml:space="preserve">Iniziative di formazione e aggiornamento rivolte alle lavoratrici per l’accompagnamento al rientro al lavoro dopo la maternità e/o il congedo parentale </t>
  </si>
  <si>
    <t>A.2.10</t>
  </si>
  <si>
    <t xml:space="preserve">Servizi a sostegno psicologico e fisico, iniziative di formazione /informazione sulla salute delle lavoratrici, dei figli e delle loro famiglie </t>
  </si>
  <si>
    <t>A.2.11</t>
  </si>
  <si>
    <r>
      <t xml:space="preserve">Personale per servizi di assistenza a familiari anziani non autosufficienti e figli disabili. </t>
    </r>
    <r>
      <rPr>
        <b/>
        <sz val="11"/>
        <color indexed="8"/>
        <rFont val="Calibri"/>
        <family val="2"/>
      </rPr>
      <t xml:space="preserve">ASSISTENZA DOMICILIARE </t>
    </r>
  </si>
  <si>
    <t>A.2.12</t>
  </si>
  <si>
    <r>
      <t xml:space="preserve">Personale per servizi di assistenza a familiari anziani non autosufficienti e figli disabili </t>
    </r>
    <r>
      <rPr>
        <b/>
        <sz val="11"/>
        <color indexed="8"/>
        <rFont val="Calibri"/>
        <family val="2"/>
      </rPr>
      <t>ASSISTENZA DIURNA</t>
    </r>
  </si>
  <si>
    <t>Totale adoazione piano ed attuazione misure di conciliazione</t>
  </si>
  <si>
    <t>ULA</t>
  </si>
  <si>
    <t>Contributo fisso</t>
  </si>
  <si>
    <t>A3</t>
  </si>
  <si>
    <t>CERTIFICAZIONE DELLA PARITA’ DI GENERE</t>
  </si>
  <si>
    <t>A.3.1</t>
  </si>
  <si>
    <t>Servizi per ottenimento certificazione parità di genere UNI/PdR 125:2022</t>
  </si>
  <si>
    <t>A- TOTALE COSTI DIRETTI</t>
  </si>
  <si>
    <t>B.1</t>
  </si>
  <si>
    <t>B.1.1.</t>
  </si>
  <si>
    <t>Sostegno della flessibilità degli orari di lavoro: aquisto PC portatili (notebook/laptop) per smart working</t>
  </si>
  <si>
    <t>Contributo non richiesto</t>
  </si>
  <si>
    <t xml:space="preserve">Max. costo unitario € 516,46 </t>
  </si>
  <si>
    <t>Anno</t>
  </si>
  <si>
    <t>COSTI INDIRETTI  (fino al 7% dei costi diretti)</t>
  </si>
  <si>
    <t>C- TOTALE ANNO 2</t>
  </si>
  <si>
    <t>C- TOTALE ANNO 1</t>
  </si>
  <si>
    <t xml:space="preserve">Es.: Personale ausiliario; Amministrazione e contabilità generale (civilistico, fiscale); Utenze e spese postali (relative alle sedi operative); Forniture per ufficio (relative alle sedi operative) </t>
  </si>
  <si>
    <t>2 &lt; ULA &lt; 5</t>
  </si>
  <si>
    <t xml:space="preserve">6 &lt; ULA &lt; 10 </t>
  </si>
  <si>
    <t>11 &lt; ULA &lt; 15</t>
  </si>
  <si>
    <t xml:space="preserve">16 &lt; ULA &lt; 25 </t>
  </si>
  <si>
    <t>26 &lt; ULA &lt; 45</t>
  </si>
  <si>
    <t>46 &lt; ULA &lt; 65</t>
  </si>
  <si>
    <t>66 &lt; ULA &lt; 85</t>
  </si>
  <si>
    <t xml:space="preserve">86 &lt; ULA &lt; 125 </t>
  </si>
  <si>
    <t>126 &lt; ULA &lt; 175</t>
  </si>
  <si>
    <t>Max 10% del totale progetto</t>
  </si>
  <si>
    <t>N. destinatari</t>
  </si>
  <si>
    <t>In caso di più elementi del personale esterno per la stessa fascia, inserire il n. di unità orarie cumulative</t>
  </si>
  <si>
    <t>Importo massimo euro 3.000,00 all’anno per ogni destinatario</t>
  </si>
  <si>
    <t xml:space="preserve">Max 10 mensilità all'anno per 
ciascun bambino
</t>
  </si>
  <si>
    <t xml:space="preserve">Importo massimo euro 1.000,00 mensili per ogni destinatario. </t>
  </si>
  <si>
    <t>C- TOTALE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</si>
</sst>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&quot;€&quot;\ #,##0.00"/>
  </numFmts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4"/>
      <color indexed="8"/>
      <name val="Calibri"/>
      <family val="2"/>
    </font>
    <font>
      <b/>
      <i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i/>
      <sz val="11"/>
      <color indexed="8"/>
      <name val="Calibri"/>
      <family val="2"/>
    </font>
    <font>
      <b/>
      <u/>
      <sz val="14"/>
      <color indexed="8"/>
      <name val="Calibri"/>
      <family val="2"/>
    </font>
    <font>
      <b/>
      <sz val="12"/>
      <color indexed="8"/>
      <name val="Times New Roman"/>
    </font>
    <font>
      <sz val="8"/>
      <color indexed="8"/>
      <name val="Trebuchet MS"/>
      <family val="2"/>
    </font>
    <font>
      <b/>
      <sz val="16"/>
      <color indexed="8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BF1DE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43">
    <xf numFmtId="0" fontId="0" fillId="0" borderId="0"/>
    <xf numFmtId="165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3">
    <xf numFmtId="0" fontId="0" fillId="0" borderId="0" xfId="0"/>
    <xf numFmtId="0" fontId="30" fillId="0" borderId="0" xfId="0" applyFont="1" applyAlignment="1"/>
    <xf numFmtId="0" fontId="0" fillId="0" borderId="0" xfId="0" applyFont="1" applyAlignment="1"/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4" fontId="21" fillId="0" borderId="0" xfId="0" applyNumberFormat="1" applyFont="1" applyAlignment="1" applyProtection="1">
      <alignment horizontal="right" vertical="center" wrapText="1"/>
      <protection locked="0"/>
    </xf>
    <xf numFmtId="10" fontId="21" fillId="0" borderId="0" xfId="0" applyNumberFormat="1" applyFont="1" applyAlignment="1" applyProtection="1">
      <alignment horizontal="center" vertical="center" wrapText="1"/>
      <protection locked="0"/>
    </xf>
    <xf numFmtId="166" fontId="21" fillId="0" borderId="0" xfId="0" applyNumberFormat="1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righ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right" vertical="center"/>
      <protection locked="0"/>
    </xf>
    <xf numFmtId="10" fontId="0" fillId="0" borderId="0" xfId="0" applyNumberFormat="1" applyAlignment="1" applyProtection="1">
      <alignment horizontal="center" vertical="center"/>
      <protection locked="0"/>
    </xf>
    <xf numFmtId="0" fontId="23" fillId="33" borderId="10" xfId="0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center" vertical="center" wrapText="1"/>
      <protection locked="0"/>
    </xf>
    <xf numFmtId="4" fontId="24" fillId="0" borderId="12" xfId="0" applyNumberFormat="1" applyFont="1" applyBorder="1" applyAlignment="1" applyProtection="1">
      <alignment horizontal="center" vertical="center" wrapText="1"/>
      <protection locked="0"/>
    </xf>
    <xf numFmtId="10" fontId="24" fillId="0" borderId="12" xfId="0" applyNumberFormat="1" applyFont="1" applyBorder="1" applyAlignment="1" applyProtection="1">
      <alignment horizontal="center" vertical="center" wrapText="1"/>
      <protection locked="0"/>
    </xf>
    <xf numFmtId="0" fontId="23" fillId="33" borderId="14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justify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4" fontId="25" fillId="0" borderId="15" xfId="0" applyNumberFormat="1" applyFont="1" applyBorder="1" applyAlignment="1" applyProtection="1">
      <alignment horizontal="right" vertical="center" wrapText="1"/>
      <protection locked="0"/>
    </xf>
    <xf numFmtId="10" fontId="25" fillId="0" borderId="15" xfId="0" applyNumberFormat="1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164" fontId="0" fillId="0" borderId="10" xfId="0" applyNumberFormat="1" applyBorder="1" applyAlignment="1">
      <alignment horizontal="center" vertical="center"/>
    </xf>
    <xf numFmtId="10" fontId="26" fillId="0" borderId="15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165" fontId="21" fillId="0" borderId="0" xfId="1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166" fontId="27" fillId="0" borderId="0" xfId="0" applyNumberFormat="1" applyFont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 applyProtection="1">
      <alignment horizontal="center" vertical="center" wrapText="1"/>
      <protection locked="0"/>
    </xf>
    <xf numFmtId="10" fontId="2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165" fontId="18" fillId="0" borderId="15" xfId="1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1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10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0" fillId="34" borderId="14" xfId="0" applyFont="1" applyFill="1" applyBorder="1" applyAlignment="1" applyProtection="1">
      <alignment horizontal="justify" vertical="center" wrapText="1"/>
      <protection locked="0"/>
    </xf>
    <xf numFmtId="0" fontId="20" fillId="34" borderId="15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justify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4" fontId="25" fillId="0" borderId="0" xfId="0" applyNumberFormat="1" applyFont="1" applyAlignment="1" applyProtection="1">
      <alignment horizontal="right" vertical="center" wrapText="1"/>
      <protection locked="0"/>
    </xf>
    <xf numFmtId="10" fontId="25" fillId="0" borderId="0" xfId="0" applyNumberFormat="1" applyFont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justify" vertical="center" wrapText="1"/>
      <protection locked="0"/>
    </xf>
    <xf numFmtId="4" fontId="25" fillId="0" borderId="10" xfId="0" applyNumberFormat="1" applyFont="1" applyBorder="1" applyAlignment="1" applyProtection="1">
      <alignment vertical="center" wrapText="1"/>
      <protection locked="0"/>
    </xf>
    <xf numFmtId="0" fontId="26" fillId="0" borderId="14" xfId="0" applyFont="1" applyBorder="1" applyAlignment="1" applyProtection="1">
      <alignment horizontal="justify" vertical="center" wrapText="1"/>
      <protection locked="0"/>
    </xf>
    <xf numFmtId="4" fontId="25" fillId="0" borderId="14" xfId="0" applyNumberFormat="1" applyFont="1" applyBorder="1" applyAlignment="1" applyProtection="1">
      <alignment vertical="center" wrapText="1"/>
      <protection locked="0"/>
    </xf>
    <xf numFmtId="4" fontId="25" fillId="0" borderId="12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166" fontId="0" fillId="0" borderId="10" xfId="0" applyNumberFormat="1" applyBorder="1" applyAlignment="1">
      <alignment horizontal="center" vertical="center"/>
    </xf>
    <xf numFmtId="166" fontId="0" fillId="0" borderId="15" xfId="0" applyNumberFormat="1" applyBorder="1" applyAlignment="1" applyProtection="1">
      <alignment horizontal="center" vertical="center" wrapText="1"/>
      <protection locked="0"/>
    </xf>
    <xf numFmtId="166" fontId="0" fillId="0" borderId="15" xfId="0" applyNumberFormat="1" applyFill="1" applyBorder="1" applyAlignment="1" applyProtection="1">
      <alignment horizontal="center" vertical="center" wrapText="1"/>
      <protection locked="0"/>
    </xf>
    <xf numFmtId="166" fontId="0" fillId="0" borderId="10" xfId="0" applyNumberFormat="1" applyBorder="1" applyAlignment="1" applyProtection="1">
      <alignment horizontal="center" vertical="center" wrapText="1"/>
      <protection locked="0"/>
    </xf>
    <xf numFmtId="166" fontId="18" fillId="0" borderId="15" xfId="1" applyNumberFormat="1" applyFont="1" applyBorder="1" applyAlignment="1" applyProtection="1">
      <alignment horizontal="center" vertical="center" wrapText="1"/>
      <protection locked="0"/>
    </xf>
    <xf numFmtId="166" fontId="21" fillId="0" borderId="10" xfId="0" applyNumberFormat="1" applyFont="1" applyBorder="1" applyAlignment="1" applyProtection="1">
      <alignment horizontal="center" vertical="center" wrapText="1"/>
      <protection locked="0"/>
    </xf>
    <xf numFmtId="2" fontId="18" fillId="0" borderId="15" xfId="1" applyNumberFormat="1" applyFont="1" applyBorder="1" applyAlignment="1" applyProtection="1">
      <alignment horizontal="center" vertical="center" wrapText="1"/>
      <protection locked="0"/>
    </xf>
    <xf numFmtId="2" fontId="21" fillId="0" borderId="10" xfId="0" applyNumberFormat="1" applyFont="1" applyBorder="1" applyAlignment="1" applyProtection="1">
      <alignment horizontal="center" vertical="center" wrapText="1"/>
      <protection locked="0"/>
    </xf>
    <xf numFmtId="2" fontId="18" fillId="0" borderId="10" xfId="1" applyNumberFormat="1" applyFont="1" applyBorder="1" applyAlignment="1" applyProtection="1">
      <alignment horizontal="center" vertical="center" wrapText="1"/>
      <protection locked="0"/>
    </xf>
    <xf numFmtId="0" fontId="26" fillId="36" borderId="15" xfId="0" applyFont="1" applyFill="1" applyBorder="1" applyAlignment="1" applyProtection="1">
      <alignment horizontal="center" vertical="center" wrapText="1"/>
      <protection locked="0"/>
    </xf>
    <xf numFmtId="0" fontId="20" fillId="36" borderId="15" xfId="0" applyFont="1" applyFill="1" applyBorder="1" applyAlignment="1" applyProtection="1">
      <alignment horizontal="justify" vertical="center" wrapText="1"/>
      <protection locked="0"/>
    </xf>
    <xf numFmtId="0" fontId="23" fillId="37" borderId="14" xfId="0" applyFont="1" applyFill="1" applyBorder="1" applyAlignment="1" applyProtection="1">
      <alignment horizontal="center" vertical="center" wrapText="1"/>
      <protection locked="0"/>
    </xf>
    <xf numFmtId="0" fontId="20" fillId="37" borderId="15" xfId="0" applyFont="1" applyFill="1" applyBorder="1" applyAlignment="1" applyProtection="1">
      <alignment horizontal="center" vertical="center" wrapText="1"/>
      <protection locked="0"/>
    </xf>
    <xf numFmtId="0" fontId="26" fillId="37" borderId="15" xfId="0" applyFont="1" applyFill="1" applyBorder="1" applyAlignment="1" applyProtection="1">
      <alignment horizontal="center" vertical="center" wrapText="1"/>
      <protection locked="0"/>
    </xf>
    <xf numFmtId="0" fontId="0" fillId="37" borderId="15" xfId="0" applyFill="1" applyBorder="1" applyAlignment="1" applyProtection="1">
      <alignment horizontal="left" vertical="center" wrapText="1"/>
      <protection locked="0"/>
    </xf>
    <xf numFmtId="166" fontId="20" fillId="37" borderId="15" xfId="0" applyNumberFormat="1" applyFont="1" applyFill="1" applyBorder="1" applyAlignment="1" applyProtection="1">
      <alignment horizontal="center" vertical="center" wrapText="1"/>
      <protection locked="0"/>
    </xf>
    <xf numFmtId="10" fontId="26" fillId="37" borderId="15" xfId="0" applyNumberFormat="1" applyFont="1" applyFill="1" applyBorder="1" applyAlignment="1" applyProtection="1">
      <alignment horizontal="center" vertical="center" wrapText="1"/>
      <protection locked="0"/>
    </xf>
    <xf numFmtId="0" fontId="23" fillId="38" borderId="14" xfId="0" applyFont="1" applyFill="1" applyBorder="1" applyAlignment="1" applyProtection="1">
      <alignment horizontal="center" vertical="center" wrapText="1"/>
      <protection locked="0"/>
    </xf>
    <xf numFmtId="0" fontId="20" fillId="38" borderId="15" xfId="0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Fill="1" applyBorder="1" applyAlignment="1" applyProtection="1">
      <alignment horizontal="center" vertical="center" wrapText="1"/>
      <protection locked="0"/>
    </xf>
    <xf numFmtId="0" fontId="23" fillId="39" borderId="14" xfId="0" applyFont="1" applyFill="1" applyBorder="1" applyAlignment="1" applyProtection="1">
      <alignment horizontal="center" vertical="center" wrapText="1"/>
      <protection locked="0"/>
    </xf>
    <xf numFmtId="0" fontId="20" fillId="39" borderId="15" xfId="0" applyFont="1" applyFill="1" applyBorder="1" applyAlignment="1" applyProtection="1">
      <alignment horizontal="center" vertical="top" wrapText="1"/>
      <protection locked="0"/>
    </xf>
    <xf numFmtId="0" fontId="20" fillId="39" borderId="15" xfId="0" applyFont="1" applyFill="1" applyBorder="1" applyAlignment="1" applyProtection="1">
      <alignment horizontal="justify" vertical="center" wrapText="1"/>
      <protection locked="0"/>
    </xf>
    <xf numFmtId="0" fontId="20" fillId="39" borderId="15" xfId="0" applyFont="1" applyFill="1" applyBorder="1" applyAlignment="1" applyProtection="1">
      <alignment horizontal="center" vertical="center" wrapText="1"/>
      <protection locked="0"/>
    </xf>
    <xf numFmtId="10" fontId="25" fillId="39" borderId="15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166" fontId="32" fillId="0" borderId="0" xfId="0" applyNumberFormat="1" applyFont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23" fillId="38" borderId="15" xfId="0" applyFont="1" applyFill="1" applyBorder="1" applyAlignment="1" applyProtection="1">
      <alignment horizontal="left" vertical="center" wrapText="1"/>
      <protection locked="0"/>
    </xf>
    <xf numFmtId="0" fontId="23" fillId="39" borderId="14" xfId="0" applyFont="1" applyFill="1" applyBorder="1" applyAlignment="1" applyProtection="1">
      <alignment horizontal="left" vertical="center" wrapText="1"/>
      <protection locked="0"/>
    </xf>
    <xf numFmtId="0" fontId="23" fillId="37" borderId="15" xfId="0" applyFont="1" applyFill="1" applyBorder="1" applyAlignment="1" applyProtection="1">
      <alignment horizontal="left" vertical="center" wrapText="1"/>
      <protection locked="0"/>
    </xf>
    <xf numFmtId="4" fontId="24" fillId="0" borderId="12" xfId="0" applyNumberFormat="1" applyFont="1" applyBorder="1" applyAlignment="1" applyProtection="1">
      <alignment horizontal="center" vertical="center" wrapText="1"/>
      <protection locked="0"/>
    </xf>
    <xf numFmtId="0" fontId="20" fillId="38" borderId="19" xfId="0" applyFont="1" applyFill="1" applyBorder="1" applyAlignment="1" applyProtection="1">
      <alignment horizontal="center" vertical="center" wrapText="1"/>
      <protection locked="0"/>
    </xf>
    <xf numFmtId="0" fontId="20" fillId="39" borderId="19" xfId="0" applyFont="1" applyFill="1" applyBorder="1" applyAlignment="1" applyProtection="1">
      <alignment horizontal="center" vertical="center" wrapText="1"/>
      <protection locked="0"/>
    </xf>
    <xf numFmtId="0" fontId="20" fillId="42" borderId="19" xfId="0" applyFont="1" applyFill="1" applyBorder="1" applyAlignment="1" applyProtection="1">
      <alignment horizontal="center" vertical="center" wrapText="1"/>
      <protection locked="0"/>
    </xf>
    <xf numFmtId="0" fontId="24" fillId="42" borderId="15" xfId="0" applyFont="1" applyFill="1" applyBorder="1" applyAlignment="1" applyProtection="1">
      <alignment horizontal="center" vertical="center" wrapText="1"/>
      <protection locked="0"/>
    </xf>
    <xf numFmtId="0" fontId="20" fillId="42" borderId="15" xfId="0" applyFont="1" applyFill="1" applyBorder="1" applyAlignment="1" applyProtection="1">
      <alignment horizontal="justify" vertical="center" wrapText="1"/>
      <protection locked="0"/>
    </xf>
    <xf numFmtId="0" fontId="20" fillId="42" borderId="10" xfId="0" applyFont="1" applyFill="1" applyBorder="1" applyAlignment="1" applyProtection="1">
      <alignment horizontal="justify" vertical="center" wrapText="1"/>
      <protection locked="0"/>
    </xf>
    <xf numFmtId="0" fontId="21" fillId="42" borderId="10" xfId="0" applyFont="1" applyFill="1" applyBorder="1" applyAlignment="1" applyProtection="1">
      <alignment vertical="center" wrapText="1"/>
      <protection locked="0"/>
    </xf>
    <xf numFmtId="0" fontId="23" fillId="42" borderId="14" xfId="0" applyFont="1" applyFill="1" applyBorder="1" applyAlignment="1" applyProtection="1">
      <alignment horizontal="center" vertical="center" wrapText="1"/>
      <protection locked="0"/>
    </xf>
    <xf numFmtId="166" fontId="20" fillId="40" borderId="15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5" xfId="1" applyFont="1" applyBorder="1" applyAlignment="1" applyProtection="1">
      <alignment horizontal="center" vertical="center" wrapText="1"/>
      <protection locked="0"/>
    </xf>
    <xf numFmtId="165" fontId="0" fillId="0" borderId="10" xfId="1" applyFont="1" applyBorder="1" applyAlignment="1" applyProtection="1">
      <alignment horizontal="center" vertical="center" wrapText="1"/>
      <protection locked="0"/>
    </xf>
    <xf numFmtId="0" fontId="24" fillId="42" borderId="10" xfId="0" applyFont="1" applyFill="1" applyBorder="1" applyAlignment="1" applyProtection="1">
      <alignment horizontal="center" vertical="center" wrapText="1"/>
      <protection locked="0"/>
    </xf>
    <xf numFmtId="166" fontId="18" fillId="0" borderId="10" xfId="1" applyNumberFormat="1" applyFont="1" applyBorder="1" applyAlignment="1" applyProtection="1">
      <alignment horizontal="center" vertical="center" wrapText="1"/>
    </xf>
    <xf numFmtId="166" fontId="18" fillId="0" borderId="15" xfId="1" applyNumberFormat="1" applyFont="1" applyBorder="1" applyAlignment="1" applyProtection="1">
      <alignment horizontal="center" vertical="center" wrapText="1"/>
    </xf>
    <xf numFmtId="166" fontId="26" fillId="35" borderId="15" xfId="0" applyNumberFormat="1" applyFont="1" applyFill="1" applyBorder="1" applyAlignment="1" applyProtection="1">
      <alignment horizontal="right" vertical="center" wrapText="1"/>
      <protection locked="0"/>
    </xf>
    <xf numFmtId="166" fontId="26" fillId="0" borderId="15" xfId="0" applyNumberFormat="1" applyFont="1" applyBorder="1" applyAlignment="1" applyProtection="1">
      <alignment horizontal="right" vertical="center" wrapText="1"/>
      <protection locked="0"/>
    </xf>
    <xf numFmtId="166" fontId="26" fillId="0" borderId="15" xfId="0" applyNumberFormat="1" applyFont="1" applyFill="1" applyBorder="1" applyAlignment="1" applyProtection="1">
      <alignment horizontal="right" vertical="center" wrapText="1"/>
      <protection locked="0"/>
    </xf>
    <xf numFmtId="166" fontId="26" fillId="37" borderId="15" xfId="0" applyNumberFormat="1" applyFont="1" applyFill="1" applyBorder="1" applyAlignment="1" applyProtection="1">
      <alignment horizontal="right" vertical="center" wrapText="1"/>
      <protection locked="0"/>
    </xf>
    <xf numFmtId="10" fontId="25" fillId="36" borderId="1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20" fillId="40" borderId="11" xfId="0" applyFont="1" applyFill="1" applyBorder="1" applyAlignment="1" applyProtection="1">
      <alignment vertical="center" wrapText="1"/>
      <protection locked="0"/>
    </xf>
    <xf numFmtId="0" fontId="20" fillId="40" borderId="13" xfId="0" applyFont="1" applyFill="1" applyBorder="1" applyAlignment="1" applyProtection="1">
      <alignment vertical="center" wrapText="1"/>
      <protection locked="0"/>
    </xf>
    <xf numFmtId="0" fontId="20" fillId="40" borderId="12" xfId="0" applyFont="1" applyFill="1" applyBorder="1" applyAlignment="1" applyProtection="1">
      <alignment vertical="center" wrapText="1"/>
      <protection locked="0"/>
    </xf>
    <xf numFmtId="0" fontId="32" fillId="40" borderId="11" xfId="0" applyFont="1" applyFill="1" applyBorder="1" applyAlignment="1" applyProtection="1">
      <alignment horizontal="justify" vertical="center" wrapText="1"/>
      <protection locked="0"/>
    </xf>
    <xf numFmtId="0" fontId="32" fillId="40" borderId="13" xfId="0" applyFont="1" applyFill="1" applyBorder="1" applyAlignment="1" applyProtection="1">
      <alignment horizontal="justify" vertical="center" wrapText="1"/>
      <protection locked="0"/>
    </xf>
    <xf numFmtId="0" fontId="32" fillId="40" borderId="12" xfId="0" applyFont="1" applyFill="1" applyBorder="1" applyAlignment="1" applyProtection="1">
      <alignment horizontal="justify" vertical="center" wrapText="1"/>
      <protection locked="0"/>
    </xf>
    <xf numFmtId="166" fontId="25" fillId="39" borderId="11" xfId="0" applyNumberFormat="1" applyFont="1" applyFill="1" applyBorder="1" applyAlignment="1" applyProtection="1">
      <alignment horizontal="center" vertical="center" wrapText="1"/>
      <protection locked="0"/>
    </xf>
    <xf numFmtId="166" fontId="25" fillId="39" borderId="13" xfId="0" applyNumberFormat="1" applyFont="1" applyFill="1" applyBorder="1" applyAlignment="1" applyProtection="1">
      <alignment horizontal="center" vertical="center" wrapText="1"/>
      <protection locked="0"/>
    </xf>
    <xf numFmtId="166" fontId="25" fillId="39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40" borderId="17" xfId="0" applyFill="1" applyBorder="1" applyAlignment="1" applyProtection="1">
      <alignment horizontal="center" vertical="center" wrapText="1"/>
    </xf>
    <xf numFmtId="0" fontId="0" fillId="40" borderId="18" xfId="0" applyFill="1" applyBorder="1" applyAlignment="1" applyProtection="1">
      <alignment horizontal="center" vertical="center" wrapText="1"/>
    </xf>
    <xf numFmtId="0" fontId="0" fillId="40" borderId="14" xfId="0" applyFill="1" applyBorder="1" applyAlignment="1" applyProtection="1">
      <alignment horizontal="center" vertical="center" wrapText="1"/>
    </xf>
    <xf numFmtId="165" fontId="18" fillId="40" borderId="17" xfId="1" applyFont="1" applyFill="1" applyBorder="1" applyAlignment="1" applyProtection="1">
      <alignment horizontal="center" vertical="center" wrapText="1"/>
    </xf>
    <xf numFmtId="165" fontId="18" fillId="40" borderId="14" xfId="1" applyFont="1" applyFill="1" applyBorder="1" applyAlignment="1" applyProtection="1">
      <alignment horizontal="center" vertical="center" wrapText="1"/>
    </xf>
    <xf numFmtId="2" fontId="18" fillId="40" borderId="17" xfId="1" applyNumberFormat="1" applyFont="1" applyFill="1" applyBorder="1" applyAlignment="1" applyProtection="1">
      <alignment horizontal="center" vertical="center" wrapText="1"/>
    </xf>
    <xf numFmtId="2" fontId="18" fillId="40" borderId="14" xfId="1" applyNumberFormat="1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33" borderId="11" xfId="0" applyFont="1" applyFill="1" applyBorder="1" applyAlignment="1" applyProtection="1">
      <alignment horizontal="justify" vertical="center" wrapText="1"/>
      <protection locked="0"/>
    </xf>
    <xf numFmtId="0" fontId="20" fillId="33" borderId="13" xfId="0" applyFont="1" applyFill="1" applyBorder="1" applyAlignment="1" applyProtection="1">
      <alignment horizontal="justify" vertical="center" wrapText="1"/>
      <protection locked="0"/>
    </xf>
    <xf numFmtId="0" fontId="20" fillId="33" borderId="12" xfId="0" applyFont="1" applyFill="1" applyBorder="1" applyAlignment="1" applyProtection="1">
      <alignment horizontal="justify" vertical="center" wrapText="1"/>
      <protection locked="0"/>
    </xf>
    <xf numFmtId="0" fontId="20" fillId="34" borderId="11" xfId="0" applyFont="1" applyFill="1" applyBorder="1" applyAlignment="1" applyProtection="1">
      <alignment horizontal="justify" vertical="center" wrapText="1"/>
      <protection locked="0"/>
    </xf>
    <xf numFmtId="0" fontId="20" fillId="34" borderId="13" xfId="0" applyFont="1" applyFill="1" applyBorder="1" applyAlignment="1" applyProtection="1">
      <alignment horizontal="justify" vertical="center" wrapText="1"/>
      <protection locked="0"/>
    </xf>
    <xf numFmtId="0" fontId="20" fillId="34" borderId="12" xfId="0" applyFont="1" applyFill="1" applyBorder="1" applyAlignment="1" applyProtection="1">
      <alignment horizontal="justify" vertical="center" wrapText="1"/>
      <protection locked="0"/>
    </xf>
    <xf numFmtId="0" fontId="20" fillId="40" borderId="11" xfId="0" applyFont="1" applyFill="1" applyBorder="1" applyAlignment="1" applyProtection="1">
      <alignment horizontal="justify" vertical="center" wrapText="1"/>
      <protection locked="0"/>
    </xf>
    <xf numFmtId="0" fontId="20" fillId="40" borderId="13" xfId="0" applyFont="1" applyFill="1" applyBorder="1" applyAlignment="1" applyProtection="1">
      <alignment horizontal="justify" vertical="center" wrapText="1"/>
      <protection locked="0"/>
    </xf>
    <xf numFmtId="0" fontId="20" fillId="40" borderId="12" xfId="0" applyFont="1" applyFill="1" applyBorder="1" applyAlignment="1" applyProtection="1">
      <alignment horizontal="justify" vertical="center" wrapText="1"/>
      <protection locked="0"/>
    </xf>
    <xf numFmtId="0" fontId="24" fillId="38" borderId="17" xfId="0" applyFont="1" applyFill="1" applyBorder="1" applyAlignment="1" applyProtection="1">
      <alignment horizontal="center" vertical="center" wrapText="1"/>
      <protection locked="0"/>
    </xf>
    <xf numFmtId="0" fontId="24" fillId="38" borderId="18" xfId="0" applyFont="1" applyFill="1" applyBorder="1" applyAlignment="1" applyProtection="1">
      <alignment horizontal="center" vertical="center" wrapText="1"/>
      <protection locked="0"/>
    </xf>
    <xf numFmtId="0" fontId="24" fillId="38" borderId="14" xfId="0" applyFont="1" applyFill="1" applyBorder="1" applyAlignment="1" applyProtection="1">
      <alignment horizontal="center" vertical="center" wrapText="1"/>
      <protection locked="0"/>
    </xf>
    <xf numFmtId="0" fontId="24" fillId="42" borderId="17" xfId="0" applyFont="1" applyFill="1" applyBorder="1" applyAlignment="1" applyProtection="1">
      <alignment horizontal="center" vertical="center" wrapText="1"/>
      <protection locked="0"/>
    </xf>
    <xf numFmtId="0" fontId="24" fillId="42" borderId="18" xfId="0" applyFont="1" applyFill="1" applyBorder="1" applyAlignment="1" applyProtection="1">
      <alignment horizontal="center" vertical="center" wrapText="1"/>
      <protection locked="0"/>
    </xf>
    <xf numFmtId="0" fontId="24" fillId="42" borderId="14" xfId="0" applyFont="1" applyFill="1" applyBorder="1" applyAlignment="1" applyProtection="1">
      <alignment horizontal="center" vertical="center" wrapText="1"/>
      <protection locked="0"/>
    </xf>
    <xf numFmtId="166" fontId="32" fillId="40" borderId="11" xfId="0" applyNumberFormat="1" applyFont="1" applyFill="1" applyBorder="1" applyAlignment="1" applyProtection="1">
      <alignment horizontal="center" vertical="center" wrapText="1"/>
      <protection locked="0"/>
    </xf>
    <xf numFmtId="166" fontId="32" fillId="40" borderId="13" xfId="0" applyNumberFormat="1" applyFont="1" applyFill="1" applyBorder="1" applyAlignment="1" applyProtection="1">
      <alignment horizontal="center" vertical="center" wrapText="1"/>
      <protection locked="0"/>
    </xf>
    <xf numFmtId="166" fontId="32" fillId="40" borderId="12" xfId="0" applyNumberFormat="1" applyFont="1" applyFill="1" applyBorder="1" applyAlignment="1" applyProtection="1">
      <alignment horizontal="center" vertical="center" wrapText="1"/>
      <protection locked="0"/>
    </xf>
    <xf numFmtId="166" fontId="25" fillId="40" borderId="11" xfId="0" applyNumberFormat="1" applyFont="1" applyFill="1" applyBorder="1" applyAlignment="1" applyProtection="1">
      <alignment horizontal="center" vertical="center" wrapText="1"/>
      <protection locked="0"/>
    </xf>
    <xf numFmtId="166" fontId="25" fillId="40" borderId="13" xfId="0" applyNumberFormat="1" applyFont="1" applyFill="1" applyBorder="1" applyAlignment="1" applyProtection="1">
      <alignment horizontal="center" vertical="center" wrapText="1"/>
      <protection locked="0"/>
    </xf>
    <xf numFmtId="166" fontId="25" fillId="40" borderId="12" xfId="0" applyNumberFormat="1" applyFont="1" applyFill="1" applyBorder="1" applyAlignment="1" applyProtection="1">
      <alignment horizontal="center" vertical="center" wrapText="1"/>
      <protection locked="0"/>
    </xf>
    <xf numFmtId="166" fontId="25" fillId="36" borderId="11" xfId="0" applyNumberFormat="1" applyFont="1" applyFill="1" applyBorder="1" applyAlignment="1" applyProtection="1">
      <alignment horizontal="center" vertical="center" wrapText="1"/>
      <protection locked="0"/>
    </xf>
    <xf numFmtId="166" fontId="25" fillId="36" borderId="13" xfId="0" applyNumberFormat="1" applyFont="1" applyFill="1" applyBorder="1" applyAlignment="1" applyProtection="1">
      <alignment horizontal="center" vertical="center" wrapText="1"/>
      <protection locked="0"/>
    </xf>
    <xf numFmtId="166" fontId="25" fillId="36" borderId="12" xfId="0" applyNumberFormat="1" applyFont="1" applyFill="1" applyBorder="1" applyAlignment="1" applyProtection="1">
      <alignment horizontal="center" vertical="center" wrapText="1"/>
      <protection locked="0"/>
    </xf>
    <xf numFmtId="0" fontId="24" fillId="38" borderId="11" xfId="0" applyFont="1" applyFill="1" applyBorder="1" applyAlignment="1" applyProtection="1">
      <alignment horizontal="center" vertical="center" wrapText="1"/>
      <protection locked="0"/>
    </xf>
    <xf numFmtId="0" fontId="24" fillId="38" borderId="12" xfId="0" applyFont="1" applyFill="1" applyBorder="1" applyAlignment="1" applyProtection="1">
      <alignment horizontal="center" vertical="center" wrapText="1"/>
      <protection locked="0"/>
    </xf>
    <xf numFmtId="166" fontId="25" fillId="38" borderId="11" xfId="0" applyNumberFormat="1" applyFont="1" applyFill="1" applyBorder="1" applyAlignment="1" applyProtection="1">
      <alignment horizontal="center" vertical="center" wrapText="1"/>
      <protection locked="0"/>
    </xf>
    <xf numFmtId="166" fontId="25" fillId="38" borderId="13" xfId="0" applyNumberFormat="1" applyFont="1" applyFill="1" applyBorder="1" applyAlignment="1" applyProtection="1">
      <alignment horizontal="center" vertical="center" wrapText="1"/>
      <protection locked="0"/>
    </xf>
    <xf numFmtId="166" fontId="25" fillId="38" borderId="12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1" xfId="0" applyNumberFormat="1" applyFont="1" applyBorder="1" applyAlignment="1" applyProtection="1">
      <alignment horizontal="center" vertical="center" wrapText="1"/>
      <protection locked="0"/>
    </xf>
    <xf numFmtId="4" fontId="24" fillId="0" borderId="13" xfId="0" applyNumberFormat="1" applyFont="1" applyBorder="1" applyAlignment="1" applyProtection="1">
      <alignment horizontal="center" vertical="center" wrapText="1"/>
      <protection locked="0"/>
    </xf>
    <xf numFmtId="4" fontId="24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41" borderId="11" xfId="0" applyFont="1" applyFill="1" applyBorder="1" applyAlignment="1" applyProtection="1">
      <alignment horizontal="justify" vertical="center" wrapText="1"/>
      <protection locked="0"/>
    </xf>
    <xf numFmtId="0" fontId="32" fillId="41" borderId="13" xfId="0" applyFont="1" applyFill="1" applyBorder="1" applyAlignment="1" applyProtection="1">
      <alignment horizontal="justify" vertical="center" wrapText="1"/>
      <protection locked="0"/>
    </xf>
    <xf numFmtId="0" fontId="32" fillId="41" borderId="12" xfId="0" applyFont="1" applyFill="1" applyBorder="1" applyAlignment="1" applyProtection="1">
      <alignment horizontal="justify" vertical="center" wrapText="1"/>
      <protection locked="0"/>
    </xf>
    <xf numFmtId="166" fontId="32" fillId="41" borderId="11" xfId="0" applyNumberFormat="1" applyFont="1" applyFill="1" applyBorder="1" applyAlignment="1" applyProtection="1">
      <alignment horizontal="center" vertical="center" wrapText="1"/>
      <protection locked="0"/>
    </xf>
    <xf numFmtId="166" fontId="32" fillId="41" borderId="13" xfId="0" applyNumberFormat="1" applyFont="1" applyFill="1" applyBorder="1" applyAlignment="1" applyProtection="1">
      <alignment horizontal="center" vertical="center" wrapText="1"/>
      <protection locked="0"/>
    </xf>
    <xf numFmtId="166" fontId="32" fillId="41" borderId="1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right" vertical="center" wrapText="1"/>
      <protection locked="0"/>
    </xf>
    <xf numFmtId="0" fontId="21" fillId="0" borderId="0" xfId="0" applyFont="1" applyAlignment="1" applyProtection="1">
      <alignment horizontal="right" vertical="center" wrapText="1"/>
      <protection locked="0"/>
    </xf>
    <xf numFmtId="166" fontId="21" fillId="0" borderId="0" xfId="0" applyNumberFormat="1" applyFont="1" applyAlignment="1" applyProtection="1">
      <alignment horizontal="right" vertical="center" wrapText="1"/>
      <protection locked="0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 customBuiltin="1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" xfId="1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10</xdr:row>
      <xdr:rowOff>47623</xdr:rowOff>
    </xdr:from>
    <xdr:to>
      <xdr:col>11</xdr:col>
      <xdr:colOff>542925</xdr:colOff>
      <xdr:row>33</xdr:row>
      <xdr:rowOff>123824</xdr:rowOff>
    </xdr:to>
    <xdr:sp macro="" textlink="">
      <xdr:nvSpPr>
        <xdr:cNvPr id="2" name="CasellaDiTesto 1"/>
        <xdr:cNvSpPr txBox="1"/>
      </xdr:nvSpPr>
      <xdr:spPr>
        <a:xfrm>
          <a:off x="590550" y="1962148"/>
          <a:ext cx="6657975" cy="445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spcAft>
              <a:spcPts val="0"/>
            </a:spcAft>
          </a:pPr>
          <a:r>
            <a:rPr lang="it-IT" sz="1400" b="1" i="1">
              <a:effectLst/>
              <a:latin typeface="+mn-lt"/>
              <a:ea typeface="Times New Roman"/>
              <a:cs typeface="Calibri"/>
            </a:rPr>
            <a:t>Dipartimento DPH012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Aft>
              <a:spcPts val="0"/>
            </a:spcAft>
          </a:pPr>
          <a:r>
            <a:rPr lang="it-IT" sz="1400" b="1" i="1">
              <a:effectLst/>
              <a:latin typeface="+mn-lt"/>
              <a:ea typeface="Times New Roman"/>
              <a:cs typeface="Calibri"/>
            </a:rPr>
            <a:t>SERVIZIO OCCUPABILITA’ E LAVORO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Aft>
              <a:spcPts val="0"/>
            </a:spcAft>
          </a:pPr>
          <a:r>
            <a:rPr lang="it-IT" sz="1400" b="1" i="1">
              <a:effectLst/>
              <a:latin typeface="+mn-lt"/>
              <a:ea typeface="Times New Roman"/>
              <a:cs typeface="Calibri"/>
            </a:rPr>
            <a:t> 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600" b="1">
              <a:effectLst/>
              <a:latin typeface="+mn-lt"/>
              <a:ea typeface="Times New Roman"/>
              <a:cs typeface="Calibri"/>
            </a:rPr>
            <a:t>PR FSE+ ABRUZZO 2021-2027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100" b="1" strike="sngStrike">
              <a:effectLst/>
              <a:latin typeface="+mn-lt"/>
              <a:ea typeface="Times New Roman"/>
              <a:cs typeface="Calibri"/>
            </a:rPr>
            <a:t> </a:t>
          </a:r>
          <a:r>
            <a:rPr lang="it-IT" sz="1400" b="1">
              <a:effectLst/>
              <a:latin typeface="+mn-lt"/>
              <a:ea typeface="Times New Roman"/>
              <a:cs typeface="Calibri"/>
            </a:rPr>
            <a:t>Obiettivo di Policy 4 Un’Europa più sociale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100" b="1">
              <a:effectLst/>
              <a:latin typeface="+mn-lt"/>
              <a:ea typeface="Times New Roman"/>
              <a:cs typeface="Calibri"/>
            </a:rPr>
            <a:t> 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100" b="1">
              <a:effectLst/>
              <a:latin typeface="+mn-lt"/>
              <a:ea typeface="Times New Roman"/>
              <a:cs typeface="Calibri"/>
            </a:rPr>
            <a:t>PRIORITA’ I - Occupazione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100" b="1">
              <a:effectLst/>
              <a:latin typeface="+mn-lt"/>
              <a:ea typeface="Times New Roman"/>
              <a:cs typeface="Calibri"/>
            </a:rPr>
            <a:t>Obiettivo specifico: </a:t>
          </a:r>
          <a:r>
            <a:rPr lang="it-IT" sz="1100" b="1" i="1">
              <a:effectLst/>
              <a:latin typeface="+mn-lt"/>
              <a:ea typeface="Times New Roman"/>
              <a:cs typeface="Calibri"/>
            </a:rPr>
            <a:t>c)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100" i="1">
              <a:effectLst/>
              <a:latin typeface="+mn-lt"/>
              <a:ea typeface="Times New Roman"/>
              <a:cs typeface="Calibri"/>
            </a:rPr>
            <a:t> Promuovere una partecipazione equilibrata di donne e uomini al mercato del lavoro, parità di condizioni di lavoro e un migliore equilibrio tra vita professionale e vita privata, anche attraverso l'accesso a servizi abbordabili di assistenza all'infanzia e alle persone non autosufficienti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100" b="1">
              <a:effectLst/>
              <a:latin typeface="+mn-lt"/>
              <a:ea typeface="Times New Roman"/>
              <a:cs typeface="Calibri"/>
            </a:rPr>
            <a:t> 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100" b="1">
              <a:effectLst/>
              <a:latin typeface="+mn-lt"/>
              <a:ea typeface="Times New Roman"/>
              <a:cs typeface="Calibri"/>
            </a:rPr>
            <a:t>Azione </a:t>
          </a:r>
          <a:r>
            <a:rPr lang="it-IT" sz="1100" b="1" i="1">
              <a:effectLst/>
              <a:latin typeface="+mn-lt"/>
              <a:ea typeface="Times New Roman"/>
              <a:cs typeface="Calibri"/>
            </a:rPr>
            <a:t>c.2</a:t>
          </a:r>
          <a:r>
            <a:rPr lang="it-IT" sz="1100" b="1">
              <a:effectLst/>
              <a:latin typeface="+mn-lt"/>
              <a:ea typeface="Times New Roman"/>
              <a:cs typeface="Calibri"/>
            </a:rPr>
            <a:t> </a:t>
          </a:r>
          <a:r>
            <a:rPr lang="it-IT" sz="1100" i="1">
              <a:effectLst/>
              <a:latin typeface="+mn-lt"/>
              <a:ea typeface="Times New Roman"/>
              <a:cs typeface="Calibri"/>
            </a:rPr>
            <a:t>Interventi di welfare aziendale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600"/>
            </a:spcBef>
            <a:spcAft>
              <a:spcPts val="300"/>
            </a:spcAft>
          </a:pPr>
          <a:r>
            <a:rPr lang="it-IT" sz="1100">
              <a:effectLst/>
              <a:latin typeface="+mn-lt"/>
              <a:ea typeface="Times New Roman"/>
            </a:rPr>
            <a:t> </a:t>
          </a:r>
          <a:endParaRPr lang="it-IT" sz="1100">
            <a:effectLst/>
            <a:latin typeface="Times New Roman"/>
            <a:ea typeface="Times New Roman"/>
          </a:endParaRPr>
        </a:p>
        <a:p>
          <a:pPr algn="ctr">
            <a:spcBef>
              <a:spcPts val="300"/>
            </a:spcBef>
            <a:spcAft>
              <a:spcPts val="300"/>
            </a:spcAft>
          </a:pPr>
          <a:r>
            <a:rPr lang="it-IT" sz="1400" b="1">
              <a:effectLst/>
              <a:latin typeface="Times New Roman"/>
              <a:ea typeface="Times New Roman"/>
            </a:rPr>
            <a:t>AVVISO</a:t>
          </a:r>
        </a:p>
        <a:p>
          <a:pPr algn="ctr">
            <a:spcBef>
              <a:spcPts val="300"/>
            </a:spcBef>
            <a:spcAft>
              <a:spcPts val="300"/>
            </a:spcAft>
          </a:pPr>
          <a:r>
            <a:rPr lang="it-IT" sz="1600" b="1">
              <a:solidFill>
                <a:srgbClr val="548DD4"/>
              </a:solidFill>
              <a:effectLst/>
              <a:latin typeface="+mn-lt"/>
              <a:ea typeface="Times New Roman"/>
              <a:cs typeface="Calibri"/>
            </a:rPr>
            <a:t>Interventi di welfare aziendale </a:t>
          </a:r>
          <a:endParaRPr lang="it-IT" sz="1100">
            <a:effectLst/>
            <a:latin typeface="Times New Roman"/>
            <a:ea typeface="Times New Roman"/>
          </a:endParaRPr>
        </a:p>
        <a:p>
          <a:endParaRPr lang="it-IT" sz="1100"/>
        </a:p>
      </xdr:txBody>
    </xdr:sp>
    <xdr:clientData/>
  </xdr:twoCellAnchor>
  <xdr:oneCellAnchor>
    <xdr:from>
      <xdr:col>1</xdr:col>
      <xdr:colOff>190500</xdr:colOff>
      <xdr:row>2</xdr:row>
      <xdr:rowOff>0</xdr:rowOff>
    </xdr:from>
    <xdr:ext cx="6791325" cy="819150"/>
    <xdr:pic>
      <xdr:nvPicPr>
        <xdr:cNvPr id="4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0100" y="381000"/>
          <a:ext cx="6791325" cy="8191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1138518</xdr:colOff>
      <xdr:row>8</xdr:row>
      <xdr:rowOff>1597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33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H9"/>
  <sheetViews>
    <sheetView workbookViewId="0">
      <selection activeCell="N14" sqref="N14"/>
    </sheetView>
  </sheetViews>
  <sheetFormatPr defaultRowHeight="15" customHeight="1" x14ac:dyDescent="0.25"/>
  <sheetData>
    <row r="7" spans="4:8" ht="15.75" customHeight="1" x14ac:dyDescent="0.25">
      <c r="F7" s="2"/>
      <c r="H7" s="2"/>
    </row>
    <row r="9" spans="4:8" ht="15" customHeight="1" x14ac:dyDescent="0.25">
      <c r="D9" s="1" t="s">
        <v>0</v>
      </c>
    </row>
  </sheetData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opLeftCell="A37" zoomScale="85" workbookViewId="0">
      <selection activeCell="F44" sqref="F44"/>
    </sheetView>
  </sheetViews>
  <sheetFormatPr defaultRowHeight="12.75" x14ac:dyDescent="0.25"/>
  <cols>
    <col min="1" max="1" width="12.28515625" style="3" customWidth="1"/>
    <col min="2" max="2" width="26.28515625" style="3" customWidth="1"/>
    <col min="3" max="3" width="14.140625" style="3" customWidth="1"/>
    <col min="4" max="4" width="63.28515625" style="3" customWidth="1"/>
    <col min="5" max="5" width="17.85546875" style="3" customWidth="1"/>
    <col min="6" max="6" width="19.7109375" style="4" customWidth="1"/>
    <col min="7" max="8" width="19.7109375" style="3" customWidth="1"/>
    <col min="9" max="9" width="21" style="5" customWidth="1"/>
    <col min="10" max="10" width="13.5703125" style="6" customWidth="1"/>
    <col min="11" max="11" width="24" style="4" customWidth="1"/>
    <col min="12" max="12" width="25" style="4" customWidth="1"/>
    <col min="13" max="13" width="17.5703125" style="7" customWidth="1"/>
    <col min="14" max="16384" width="9.140625" style="3"/>
  </cols>
  <sheetData>
    <row r="1" spans="1:10" ht="18.75" customHeight="1" x14ac:dyDescent="0.25">
      <c r="A1" s="127" t="s">
        <v>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x14ac:dyDescent="0.25">
      <c r="A2" s="8"/>
      <c r="B2" s="8"/>
      <c r="C2" s="8"/>
      <c r="D2" s="8"/>
      <c r="E2" s="8"/>
      <c r="F2" s="9"/>
      <c r="G2" s="8"/>
      <c r="H2" s="8"/>
      <c r="I2" s="8"/>
      <c r="J2" s="8"/>
    </row>
    <row r="3" spans="1:10" ht="22.5" customHeight="1" x14ac:dyDescent="0.25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ht="13.5" customHeight="1" thickBot="1" x14ac:dyDescent="0.3"/>
    <row r="5" spans="1:10" ht="30" customHeight="1" thickBot="1" x14ac:dyDescent="0.3">
      <c r="A5" s="129" t="s">
        <v>3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10" ht="15.75" customHeight="1" thickBot="1" x14ac:dyDescent="0.3">
      <c r="A6" s="10"/>
      <c r="B6" s="10"/>
      <c r="C6" s="10"/>
      <c r="D6" s="10"/>
      <c r="E6" s="10"/>
      <c r="F6" s="11"/>
      <c r="G6" s="10"/>
      <c r="H6" s="10"/>
      <c r="I6" s="12"/>
      <c r="J6" s="13"/>
    </row>
    <row r="7" spans="1:10" ht="24.95" customHeight="1" thickBot="1" x14ac:dyDescent="0.3">
      <c r="A7" s="132" t="s">
        <v>4</v>
      </c>
      <c r="B7" s="133"/>
      <c r="C7" s="133"/>
      <c r="D7" s="133"/>
      <c r="E7" s="133"/>
      <c r="F7" s="133"/>
      <c r="G7" s="133"/>
      <c r="H7" s="133"/>
      <c r="I7" s="133"/>
      <c r="J7" s="134"/>
    </row>
    <row r="8" spans="1:10" ht="24.95" customHeight="1" thickBot="1" x14ac:dyDescent="0.3">
      <c r="A8" s="135" t="s">
        <v>5</v>
      </c>
      <c r="B8" s="136"/>
      <c r="C8" s="136"/>
      <c r="D8" s="136"/>
      <c r="E8" s="136"/>
      <c r="F8" s="136"/>
      <c r="G8" s="136"/>
      <c r="H8" s="136"/>
      <c r="I8" s="136"/>
      <c r="J8" s="137"/>
    </row>
    <row r="9" spans="1:10" ht="24.95" customHeight="1" thickBot="1" x14ac:dyDescent="0.3">
      <c r="A9" s="138" t="s">
        <v>6</v>
      </c>
      <c r="B9" s="139"/>
      <c r="C9" s="139"/>
      <c r="D9" s="139"/>
      <c r="E9" s="139"/>
      <c r="F9" s="139"/>
      <c r="G9" s="139"/>
      <c r="H9" s="139"/>
      <c r="I9" s="139"/>
      <c r="J9" s="140"/>
    </row>
    <row r="10" spans="1:10" ht="39" customHeight="1" thickBot="1" x14ac:dyDescent="0.3">
      <c r="A10" s="14" t="s">
        <v>7</v>
      </c>
      <c r="B10" s="15" t="s">
        <v>8</v>
      </c>
      <c r="C10" s="15" t="s">
        <v>9</v>
      </c>
      <c r="D10" s="15" t="s">
        <v>10</v>
      </c>
      <c r="E10" s="15" t="s">
        <v>11</v>
      </c>
      <c r="F10" s="16" t="s">
        <v>12</v>
      </c>
      <c r="G10" s="16" t="s">
        <v>13</v>
      </c>
      <c r="H10" s="90" t="s">
        <v>84</v>
      </c>
      <c r="I10" s="16" t="s">
        <v>14</v>
      </c>
      <c r="J10" s="17"/>
    </row>
    <row r="11" spans="1:10" ht="19.5" customHeight="1" thickBot="1" x14ac:dyDescent="0.3">
      <c r="A11" s="18"/>
      <c r="B11" s="19"/>
      <c r="C11" s="19"/>
      <c r="D11" s="19"/>
      <c r="F11" s="20"/>
      <c r="G11" s="19"/>
      <c r="H11" s="19"/>
      <c r="I11" s="21"/>
      <c r="J11" s="22"/>
    </row>
    <row r="12" spans="1:10" ht="45" customHeight="1" thickBot="1" x14ac:dyDescent="0.3">
      <c r="A12" s="76" t="s">
        <v>16</v>
      </c>
      <c r="B12" s="77" t="s">
        <v>17</v>
      </c>
      <c r="C12" s="23" t="s">
        <v>18</v>
      </c>
      <c r="D12" s="24" t="s">
        <v>19</v>
      </c>
      <c r="E12" s="62"/>
      <c r="F12" s="25" t="s">
        <v>22</v>
      </c>
      <c r="G12" s="24"/>
      <c r="H12" s="120"/>
      <c r="I12" s="105">
        <f>E12*G12</f>
        <v>0</v>
      </c>
      <c r="J12" s="22"/>
    </row>
    <row r="13" spans="1:10" ht="45" customHeight="1" thickBot="1" x14ac:dyDescent="0.3">
      <c r="A13" s="76"/>
      <c r="B13" s="91"/>
      <c r="C13" s="23" t="s">
        <v>18</v>
      </c>
      <c r="D13" s="24" t="s">
        <v>19</v>
      </c>
      <c r="E13" s="62"/>
      <c r="F13" s="25" t="s">
        <v>22</v>
      </c>
      <c r="G13" s="24"/>
      <c r="H13" s="121"/>
      <c r="I13" s="105">
        <f t="shared" ref="I13:I14" si="0">E13*G13</f>
        <v>0</v>
      </c>
      <c r="J13" s="22"/>
    </row>
    <row r="14" spans="1:10" ht="45" customHeight="1" thickBot="1" x14ac:dyDescent="0.3">
      <c r="A14" s="76"/>
      <c r="B14" s="91"/>
      <c r="C14" s="23" t="s">
        <v>18</v>
      </c>
      <c r="D14" s="24" t="s">
        <v>19</v>
      </c>
      <c r="E14" s="62"/>
      <c r="F14" s="25" t="s">
        <v>22</v>
      </c>
      <c r="G14" s="24"/>
      <c r="H14" s="121"/>
      <c r="I14" s="105">
        <f t="shared" si="0"/>
        <v>0</v>
      </c>
      <c r="J14" s="22"/>
    </row>
    <row r="15" spans="1:10" ht="48.75" customHeight="1" thickBot="1" x14ac:dyDescent="0.3">
      <c r="A15" s="76"/>
      <c r="B15" s="141" t="s">
        <v>85</v>
      </c>
      <c r="C15" s="23" t="s">
        <v>20</v>
      </c>
      <c r="D15" s="24" t="s">
        <v>21</v>
      </c>
      <c r="E15" s="26">
        <v>62.5</v>
      </c>
      <c r="F15" s="25" t="s">
        <v>22</v>
      </c>
      <c r="G15" s="25"/>
      <c r="H15" s="121"/>
      <c r="I15" s="105">
        <f>E15*G15</f>
        <v>0</v>
      </c>
      <c r="J15" s="27"/>
    </row>
    <row r="16" spans="1:10" ht="48.75" customHeight="1" thickBot="1" x14ac:dyDescent="0.3">
      <c r="A16" s="76"/>
      <c r="B16" s="142"/>
      <c r="C16" s="23" t="s">
        <v>20</v>
      </c>
      <c r="D16" s="24" t="s">
        <v>23</v>
      </c>
      <c r="E16" s="26">
        <v>37.5</v>
      </c>
      <c r="F16" s="25" t="s">
        <v>22</v>
      </c>
      <c r="G16" s="25"/>
      <c r="H16" s="121"/>
      <c r="I16" s="105">
        <f>E16*G16</f>
        <v>0</v>
      </c>
      <c r="J16" s="27"/>
    </row>
    <row r="17" spans="1:13" ht="48.75" customHeight="1" thickBot="1" x14ac:dyDescent="0.3">
      <c r="A17" s="76"/>
      <c r="B17" s="143"/>
      <c r="C17" s="23" t="s">
        <v>20</v>
      </c>
      <c r="D17" s="24" t="s">
        <v>24</v>
      </c>
      <c r="E17" s="26">
        <v>25</v>
      </c>
      <c r="F17" s="25" t="s">
        <v>22</v>
      </c>
      <c r="G17" s="25"/>
      <c r="H17" s="122"/>
      <c r="I17" s="105">
        <f>E17*G17</f>
        <v>0</v>
      </c>
      <c r="J17" s="27"/>
    </row>
    <row r="18" spans="1:13" s="28" customFormat="1" ht="42" customHeight="1" thickBot="1" x14ac:dyDescent="0.3">
      <c r="A18" s="76"/>
      <c r="B18" s="156" t="s">
        <v>83</v>
      </c>
      <c r="C18" s="157"/>
      <c r="D18" s="87" t="s">
        <v>25</v>
      </c>
      <c r="E18" s="158">
        <f>SUM(I12:I17)</f>
        <v>0</v>
      </c>
      <c r="F18" s="159"/>
      <c r="G18" s="159"/>
      <c r="H18" s="159"/>
      <c r="I18" s="160"/>
      <c r="J18" s="27"/>
      <c r="K18" s="29"/>
      <c r="L18" s="30"/>
      <c r="M18" s="31"/>
    </row>
    <row r="19" spans="1:13" ht="61.5" customHeight="1" thickBot="1" x14ac:dyDescent="0.3">
      <c r="A19" s="79" t="s">
        <v>26</v>
      </c>
      <c r="B19" s="82" t="s">
        <v>27</v>
      </c>
      <c r="C19" s="23" t="s">
        <v>28</v>
      </c>
      <c r="D19" s="24" t="s">
        <v>19</v>
      </c>
      <c r="E19" s="60"/>
      <c r="F19" s="25" t="s">
        <v>22</v>
      </c>
      <c r="G19" s="25"/>
      <c r="H19" s="25"/>
      <c r="I19" s="106">
        <f t="shared" ref="I19:I33" si="1">E19*G19</f>
        <v>0</v>
      </c>
      <c r="J19" s="22"/>
    </row>
    <row r="20" spans="1:13" ht="45" customHeight="1" thickBot="1" x14ac:dyDescent="0.3">
      <c r="A20" s="98"/>
      <c r="B20" s="92"/>
      <c r="C20" s="23" t="s">
        <v>18</v>
      </c>
      <c r="D20" s="24" t="s">
        <v>19</v>
      </c>
      <c r="E20" s="42"/>
      <c r="F20" s="25" t="s">
        <v>22</v>
      </c>
      <c r="G20" s="24"/>
      <c r="H20" s="25"/>
      <c r="I20" s="105">
        <f t="shared" si="1"/>
        <v>0</v>
      </c>
      <c r="J20" s="22"/>
    </row>
    <row r="21" spans="1:13" ht="45" customHeight="1" thickBot="1" x14ac:dyDescent="0.3">
      <c r="A21" s="98"/>
      <c r="B21" s="93"/>
      <c r="C21" s="23" t="s">
        <v>18</v>
      </c>
      <c r="D21" s="24" t="s">
        <v>19</v>
      </c>
      <c r="E21" s="42"/>
      <c r="F21" s="25" t="s">
        <v>22</v>
      </c>
      <c r="G21" s="24"/>
      <c r="H21" s="25"/>
      <c r="I21" s="105">
        <f t="shared" si="1"/>
        <v>0</v>
      </c>
      <c r="J21" s="22"/>
    </row>
    <row r="22" spans="1:13" ht="48.75" customHeight="1" thickBot="1" x14ac:dyDescent="0.3">
      <c r="A22" s="79"/>
      <c r="B22" s="144" t="s">
        <v>85</v>
      </c>
      <c r="C22" s="23" t="s">
        <v>29</v>
      </c>
      <c r="D22" s="24" t="s">
        <v>30</v>
      </c>
      <c r="E22" s="59">
        <v>62.5</v>
      </c>
      <c r="F22" s="25" t="s">
        <v>22</v>
      </c>
      <c r="G22" s="25"/>
      <c r="H22" s="25"/>
      <c r="I22" s="106">
        <f t="shared" si="1"/>
        <v>0</v>
      </c>
      <c r="J22" s="27"/>
    </row>
    <row r="23" spans="1:13" ht="48.75" customHeight="1" thickBot="1" x14ac:dyDescent="0.3">
      <c r="A23" s="79"/>
      <c r="B23" s="145"/>
      <c r="C23" s="23" t="s">
        <v>29</v>
      </c>
      <c r="D23" s="24" t="s">
        <v>31</v>
      </c>
      <c r="E23" s="59">
        <v>37.5</v>
      </c>
      <c r="F23" s="25" t="s">
        <v>22</v>
      </c>
      <c r="G23" s="25"/>
      <c r="H23" s="25"/>
      <c r="I23" s="106">
        <f t="shared" si="1"/>
        <v>0</v>
      </c>
      <c r="J23" s="27"/>
    </row>
    <row r="24" spans="1:13" ht="48.75" customHeight="1" thickBot="1" x14ac:dyDescent="0.3">
      <c r="A24" s="79"/>
      <c r="B24" s="146"/>
      <c r="C24" s="23" t="s">
        <v>29</v>
      </c>
      <c r="D24" s="24" t="s">
        <v>32</v>
      </c>
      <c r="E24" s="59">
        <v>25</v>
      </c>
      <c r="F24" s="25" t="s">
        <v>22</v>
      </c>
      <c r="G24" s="25"/>
      <c r="H24" s="25"/>
      <c r="I24" s="106">
        <f t="shared" si="1"/>
        <v>0</v>
      </c>
      <c r="J24" s="27"/>
    </row>
    <row r="25" spans="1:13" ht="46.5" customHeight="1" thickBot="1" x14ac:dyDescent="0.3">
      <c r="A25" s="79"/>
      <c r="B25" s="97"/>
      <c r="C25" s="23" t="s">
        <v>33</v>
      </c>
      <c r="D25" s="32" t="s">
        <v>34</v>
      </c>
      <c r="E25" s="60"/>
      <c r="F25" s="25" t="s">
        <v>35</v>
      </c>
      <c r="G25" s="25"/>
      <c r="H25" s="25"/>
      <c r="I25" s="106">
        <f>E25*G25*H25</f>
        <v>0</v>
      </c>
      <c r="J25" s="27"/>
    </row>
    <row r="26" spans="1:13" ht="46.5" customHeight="1" thickBot="1" x14ac:dyDescent="0.3">
      <c r="A26" s="79"/>
      <c r="B26" s="94" t="s">
        <v>68</v>
      </c>
      <c r="C26" s="23" t="s">
        <v>33</v>
      </c>
      <c r="D26" s="32" t="s">
        <v>66</v>
      </c>
      <c r="E26" s="60"/>
      <c r="F26" s="25" t="s">
        <v>35</v>
      </c>
      <c r="G26" s="25"/>
      <c r="H26" s="25"/>
      <c r="I26" s="106">
        <f>E26*G26*H26</f>
        <v>0</v>
      </c>
      <c r="J26" s="27"/>
    </row>
    <row r="27" spans="1:13" ht="99" customHeight="1" thickBot="1" x14ac:dyDescent="0.3">
      <c r="A27" s="79"/>
      <c r="B27" s="95"/>
      <c r="C27" s="23" t="s">
        <v>36</v>
      </c>
      <c r="D27" s="33" t="s">
        <v>37</v>
      </c>
      <c r="E27" s="61"/>
      <c r="F27" s="34"/>
      <c r="G27" s="34"/>
      <c r="H27" s="120"/>
      <c r="I27" s="107">
        <f>E27*G27</f>
        <v>0</v>
      </c>
      <c r="J27" s="35"/>
    </row>
    <row r="28" spans="1:13" ht="96.75" customHeight="1" thickBot="1" x14ac:dyDescent="0.3">
      <c r="A28" s="79"/>
      <c r="B28" s="95"/>
      <c r="C28" s="23" t="s">
        <v>38</v>
      </c>
      <c r="D28" s="24" t="s">
        <v>39</v>
      </c>
      <c r="E28" s="60"/>
      <c r="F28" s="25"/>
      <c r="G28" s="25"/>
      <c r="H28" s="122"/>
      <c r="I28" s="107">
        <f t="shared" si="1"/>
        <v>0</v>
      </c>
      <c r="J28" s="27"/>
    </row>
    <row r="29" spans="1:13" ht="96.75" customHeight="1" thickBot="1" x14ac:dyDescent="0.3">
      <c r="A29" s="79"/>
      <c r="B29" s="94" t="s">
        <v>86</v>
      </c>
      <c r="C29" s="23" t="s">
        <v>40</v>
      </c>
      <c r="D29" s="36" t="s">
        <v>41</v>
      </c>
      <c r="E29" s="60"/>
      <c r="F29" s="58" t="s">
        <v>69</v>
      </c>
      <c r="G29" s="25"/>
      <c r="H29" s="25"/>
      <c r="I29" s="107">
        <f>E29*G29*H29</f>
        <v>0</v>
      </c>
      <c r="J29" s="27"/>
    </row>
    <row r="30" spans="1:13" ht="90" customHeight="1" thickBot="1" x14ac:dyDescent="0.3">
      <c r="A30" s="79"/>
      <c r="B30" s="95"/>
      <c r="C30" s="23" t="s">
        <v>42</v>
      </c>
      <c r="D30" s="37" t="s">
        <v>43</v>
      </c>
      <c r="E30" s="62"/>
      <c r="F30" s="25"/>
      <c r="G30" s="39"/>
      <c r="H30" s="123"/>
      <c r="I30" s="106">
        <f t="shared" si="1"/>
        <v>0</v>
      </c>
      <c r="J30" s="27"/>
    </row>
    <row r="31" spans="1:13" ht="90" customHeight="1" thickBot="1" x14ac:dyDescent="0.3">
      <c r="A31" s="79"/>
      <c r="B31" s="95"/>
      <c r="C31" s="23" t="s">
        <v>42</v>
      </c>
      <c r="D31" s="37" t="s">
        <v>44</v>
      </c>
      <c r="E31" s="62"/>
      <c r="F31" s="25"/>
      <c r="G31" s="39"/>
      <c r="H31" s="124"/>
      <c r="I31" s="106">
        <f t="shared" si="1"/>
        <v>0</v>
      </c>
      <c r="J31" s="27"/>
    </row>
    <row r="32" spans="1:13" ht="90" customHeight="1" thickBot="1" x14ac:dyDescent="0.3">
      <c r="A32" s="79"/>
      <c r="B32" s="102" t="s">
        <v>87</v>
      </c>
      <c r="C32" s="38" t="s">
        <v>45</v>
      </c>
      <c r="D32" s="37" t="s">
        <v>46</v>
      </c>
      <c r="E32" s="63">
        <v>475.79</v>
      </c>
      <c r="F32" s="25" t="s">
        <v>47</v>
      </c>
      <c r="G32" s="65"/>
      <c r="H32" s="65"/>
      <c r="I32" s="106">
        <f>E32*G32*H32</f>
        <v>0</v>
      </c>
      <c r="J32" s="27"/>
    </row>
    <row r="33" spans="1:13" ht="90" customHeight="1" thickBot="1" x14ac:dyDescent="0.3">
      <c r="A33" s="79"/>
      <c r="B33" s="96"/>
      <c r="C33" s="38" t="s">
        <v>48</v>
      </c>
      <c r="D33" s="37" t="s">
        <v>49</v>
      </c>
      <c r="E33" s="62"/>
      <c r="F33" s="39"/>
      <c r="G33" s="65"/>
      <c r="H33" s="125"/>
      <c r="I33" s="106">
        <f t="shared" si="1"/>
        <v>0</v>
      </c>
      <c r="J33" s="27"/>
    </row>
    <row r="34" spans="1:13" ht="78" customHeight="1" thickBot="1" x14ac:dyDescent="0.3">
      <c r="A34" s="79"/>
      <c r="B34" s="95"/>
      <c r="C34" s="23" t="s">
        <v>50</v>
      </c>
      <c r="D34" s="37" t="s">
        <v>51</v>
      </c>
      <c r="E34" s="64"/>
      <c r="F34" s="40"/>
      <c r="G34" s="66"/>
      <c r="H34" s="126"/>
      <c r="I34" s="106">
        <f>E34*G34</f>
        <v>0</v>
      </c>
      <c r="J34" s="41"/>
    </row>
    <row r="35" spans="1:13" ht="93" customHeight="1" thickBot="1" x14ac:dyDescent="0.3">
      <c r="A35" s="79"/>
      <c r="B35" s="94" t="s">
        <v>88</v>
      </c>
      <c r="C35" s="23" t="s">
        <v>52</v>
      </c>
      <c r="D35" s="37" t="s">
        <v>53</v>
      </c>
      <c r="E35" s="103">
        <v>28.35</v>
      </c>
      <c r="F35" s="42" t="s">
        <v>22</v>
      </c>
      <c r="G35" s="67"/>
      <c r="H35" s="67"/>
      <c r="I35" s="106">
        <v>0</v>
      </c>
      <c r="J35" s="43"/>
    </row>
    <row r="36" spans="1:13" ht="92.25" customHeight="1" thickBot="1" x14ac:dyDescent="0.3">
      <c r="A36" s="79"/>
      <c r="B36" s="94" t="s">
        <v>88</v>
      </c>
      <c r="C36" s="23" t="s">
        <v>54</v>
      </c>
      <c r="D36" s="37" t="s">
        <v>55</v>
      </c>
      <c r="E36" s="103">
        <v>21.95</v>
      </c>
      <c r="F36" s="25" t="s">
        <v>22</v>
      </c>
      <c r="G36" s="65"/>
      <c r="H36" s="65"/>
      <c r="I36" s="106">
        <f>E36*G36*H36</f>
        <v>0</v>
      </c>
      <c r="J36" s="27"/>
    </row>
    <row r="37" spans="1:13" s="28" customFormat="1" ht="63.75" customHeight="1" thickBot="1" x14ac:dyDescent="0.3">
      <c r="A37" s="79" t="s">
        <v>26</v>
      </c>
      <c r="B37" s="80"/>
      <c r="C37" s="81"/>
      <c r="D37" s="88" t="s">
        <v>56</v>
      </c>
      <c r="E37" s="117">
        <f>SUM(I19:I36)</f>
        <v>0</v>
      </c>
      <c r="F37" s="118"/>
      <c r="G37" s="118"/>
      <c r="H37" s="118"/>
      <c r="I37" s="119"/>
      <c r="J37" s="83"/>
      <c r="K37" s="30"/>
      <c r="L37" s="30"/>
      <c r="M37" s="31"/>
    </row>
    <row r="38" spans="1:13" s="28" customFormat="1" ht="33.75" customHeight="1" thickBot="1" x14ac:dyDescent="0.3">
      <c r="A38" s="78"/>
      <c r="B38" s="15" t="s">
        <v>8</v>
      </c>
      <c r="C38" s="15" t="s">
        <v>9</v>
      </c>
      <c r="D38" s="15" t="s">
        <v>10</v>
      </c>
      <c r="E38" s="15" t="s">
        <v>57</v>
      </c>
      <c r="F38" s="16" t="s">
        <v>58</v>
      </c>
      <c r="G38" s="16"/>
      <c r="H38" s="90"/>
      <c r="I38" s="16" t="s">
        <v>14</v>
      </c>
      <c r="J38" s="17"/>
      <c r="K38" s="30"/>
      <c r="L38" s="30"/>
      <c r="M38" s="31"/>
    </row>
    <row r="39" spans="1:13" ht="64.5" customHeight="1" thickBot="1" x14ac:dyDescent="0.3">
      <c r="A39" s="70" t="s">
        <v>59</v>
      </c>
      <c r="B39" s="71" t="s">
        <v>60</v>
      </c>
      <c r="C39" s="72" t="s">
        <v>61</v>
      </c>
      <c r="D39" s="89" t="s">
        <v>62</v>
      </c>
      <c r="E39" s="73" t="s">
        <v>67</v>
      </c>
      <c r="F39" s="74">
        <f>VLOOKUP(E39,B46:C55,2,0)</f>
        <v>0</v>
      </c>
      <c r="G39" s="74"/>
      <c r="H39" s="99"/>
      <c r="I39" s="108">
        <f>F39</f>
        <v>0</v>
      </c>
      <c r="J39" s="75"/>
    </row>
    <row r="40" spans="1:13" s="28" customFormat="1" ht="47.25" customHeight="1" thickBot="1" x14ac:dyDescent="0.3">
      <c r="A40" s="111" t="s">
        <v>63</v>
      </c>
      <c r="B40" s="112"/>
      <c r="C40" s="112"/>
      <c r="D40" s="113"/>
      <c r="E40" s="150">
        <f>E18+E37+I39</f>
        <v>0</v>
      </c>
      <c r="F40" s="151"/>
      <c r="G40" s="151"/>
      <c r="H40" s="151"/>
      <c r="I40" s="151"/>
      <c r="J40" s="152"/>
      <c r="K40" s="30"/>
      <c r="L40" s="30"/>
      <c r="M40" s="31"/>
    </row>
    <row r="41" spans="1:13" ht="30.75" customHeight="1" thickBot="1" x14ac:dyDescent="0.3">
      <c r="A41" s="44"/>
      <c r="B41" s="15" t="s">
        <v>8</v>
      </c>
      <c r="C41" s="15" t="s">
        <v>9</v>
      </c>
      <c r="D41" s="15" t="s">
        <v>10</v>
      </c>
      <c r="E41" s="161" t="s">
        <v>14</v>
      </c>
      <c r="F41" s="162"/>
      <c r="G41" s="162"/>
      <c r="H41" s="162"/>
      <c r="I41" s="163"/>
      <c r="J41" s="17" t="s">
        <v>15</v>
      </c>
    </row>
    <row r="42" spans="1:13" s="28" customFormat="1" ht="51.75" customHeight="1" thickBot="1" x14ac:dyDescent="0.3">
      <c r="A42" s="45" t="s">
        <v>64</v>
      </c>
      <c r="B42" s="46" t="s">
        <v>70</v>
      </c>
      <c r="C42" s="68" t="s">
        <v>65</v>
      </c>
      <c r="D42" s="69" t="s">
        <v>73</v>
      </c>
      <c r="E42" s="153">
        <f>(E18+I19+I22+I23+I24+I25+I27+I28+I29+I30+I31+I33+I34)*J42</f>
        <v>0</v>
      </c>
      <c r="F42" s="154"/>
      <c r="G42" s="154"/>
      <c r="H42" s="154"/>
      <c r="I42" s="155"/>
      <c r="J42" s="109">
        <v>7.0000000000000007E-2</v>
      </c>
      <c r="K42" s="30"/>
      <c r="L42" s="30"/>
      <c r="M42" s="31"/>
    </row>
    <row r="43" spans="1:13" s="86" customFormat="1" ht="53.25" customHeight="1" thickBot="1" x14ac:dyDescent="0.3">
      <c r="A43" s="114" t="s">
        <v>72</v>
      </c>
      <c r="B43" s="115"/>
      <c r="C43" s="115"/>
      <c r="D43" s="116"/>
      <c r="E43" s="147">
        <f>E40+E42</f>
        <v>0</v>
      </c>
      <c r="F43" s="148"/>
      <c r="G43" s="148"/>
      <c r="H43" s="148"/>
      <c r="I43" s="148"/>
      <c r="J43" s="149"/>
      <c r="K43" s="84"/>
      <c r="L43" s="84"/>
      <c r="M43" s="85"/>
    </row>
    <row r="44" spans="1:13" ht="15.75" customHeight="1" x14ac:dyDescent="0.25">
      <c r="A44" s="47"/>
      <c r="B44" s="47"/>
      <c r="C44" s="47"/>
      <c r="D44" s="47"/>
      <c r="E44" s="47"/>
      <c r="F44" s="48"/>
      <c r="G44" s="47"/>
      <c r="H44" s="47"/>
      <c r="I44" s="49"/>
      <c r="J44" s="50"/>
    </row>
    <row r="45" spans="1:13" ht="39.75" customHeight="1" thickBot="1" x14ac:dyDescent="0.25">
      <c r="A45" s="110"/>
      <c r="B45" s="110"/>
      <c r="C45" s="110"/>
      <c r="D45" s="56"/>
      <c r="E45" s="57"/>
    </row>
    <row r="46" spans="1:13" ht="15" customHeight="1" thickBot="1" x14ac:dyDescent="0.3">
      <c r="B46" s="51" t="s">
        <v>67</v>
      </c>
      <c r="C46" s="52">
        <v>0</v>
      </c>
    </row>
    <row r="47" spans="1:13" ht="16.5" customHeight="1" thickBot="1" x14ac:dyDescent="0.3">
      <c r="B47" s="51" t="s">
        <v>74</v>
      </c>
      <c r="C47" s="52">
        <v>1800</v>
      </c>
    </row>
    <row r="48" spans="1:13" ht="16.5" customHeight="1" thickBot="1" x14ac:dyDescent="0.3">
      <c r="B48" s="53" t="s">
        <v>75</v>
      </c>
      <c r="C48" s="54">
        <v>2400</v>
      </c>
    </row>
    <row r="49" spans="2:3" ht="16.5" customHeight="1" thickBot="1" x14ac:dyDescent="0.3">
      <c r="B49" s="53" t="s">
        <v>76</v>
      </c>
      <c r="C49" s="54">
        <v>3000</v>
      </c>
    </row>
    <row r="50" spans="2:3" ht="16.5" customHeight="1" thickBot="1" x14ac:dyDescent="0.3">
      <c r="B50" s="53" t="s">
        <v>77</v>
      </c>
      <c r="C50" s="54">
        <v>3600</v>
      </c>
    </row>
    <row r="51" spans="2:3" ht="16.5" customHeight="1" thickBot="1" x14ac:dyDescent="0.3">
      <c r="B51" s="53" t="s">
        <v>78</v>
      </c>
      <c r="C51" s="54">
        <v>4800</v>
      </c>
    </row>
    <row r="52" spans="2:3" ht="16.5" customHeight="1" thickBot="1" x14ac:dyDescent="0.3">
      <c r="B52" s="53" t="s">
        <v>79</v>
      </c>
      <c r="C52" s="54">
        <v>6000</v>
      </c>
    </row>
    <row r="53" spans="2:3" ht="16.5" customHeight="1" thickBot="1" x14ac:dyDescent="0.3">
      <c r="B53" s="51" t="s">
        <v>80</v>
      </c>
      <c r="C53" s="55">
        <v>7200</v>
      </c>
    </row>
    <row r="54" spans="2:3" ht="16.5" customHeight="1" thickBot="1" x14ac:dyDescent="0.3">
      <c r="B54" s="53" t="s">
        <v>81</v>
      </c>
      <c r="C54" s="21">
        <v>8400</v>
      </c>
    </row>
    <row r="55" spans="2:3" ht="16.5" customHeight="1" thickBot="1" x14ac:dyDescent="0.3">
      <c r="B55" s="53" t="s">
        <v>82</v>
      </c>
      <c r="C55" s="21">
        <v>9600</v>
      </c>
    </row>
  </sheetData>
  <sheetProtection sheet="1" objects="1" scenarios="1"/>
  <mergeCells count="22">
    <mergeCell ref="A9:J9"/>
    <mergeCell ref="B15:B17"/>
    <mergeCell ref="B22:B24"/>
    <mergeCell ref="E43:J43"/>
    <mergeCell ref="E40:J40"/>
    <mergeCell ref="E42:I42"/>
    <mergeCell ref="B18:C18"/>
    <mergeCell ref="E18:I18"/>
    <mergeCell ref="E41:I41"/>
    <mergeCell ref="A1:J1"/>
    <mergeCell ref="A3:J3"/>
    <mergeCell ref="A5:J5"/>
    <mergeCell ref="A7:J7"/>
    <mergeCell ref="A8:J8"/>
    <mergeCell ref="A45:C45"/>
    <mergeCell ref="A40:D40"/>
    <mergeCell ref="A43:D43"/>
    <mergeCell ref="E37:I37"/>
    <mergeCell ref="H12:H17"/>
    <mergeCell ref="H27:H28"/>
    <mergeCell ref="H30:H31"/>
    <mergeCell ref="H33:H34"/>
  </mergeCells>
  <dataValidations count="7">
    <dataValidation type="whole" operator="lessThan" allowBlank="1" showInputMessage="1" showErrorMessage="1" error="Importo superiore al massimale consentito" sqref="F27:F28 G27:G29 H27 H29">
      <formula1>650</formula1>
    </dataValidation>
    <dataValidation type="list" allowBlank="1" showInputMessage="1" showErrorMessage="1" promptTitle="Numero dei dipendenti" prompt="I dipendenti devono essere calcolati in termini di Unità Lavorative Annue (ULA) con riferimento all’anno 2024" sqref="E39">
      <formula1>$B$46:$B$55</formula1>
    </dataValidation>
    <dataValidation type="whole" operator="lessThan" showInputMessage="1" showErrorMessage="1" error="Importo superiore al massimo consentito di 3.000,00 euro annui" sqref="I29">
      <formula1>3000</formula1>
    </dataValidation>
    <dataValidation type="list" allowBlank="1" showInputMessage="1" showErrorMessage="1" sqref="F30:F32 F12:F17 F35:F36 F19:F24">
      <formula1>#REF!</formula1>
    </dataValidation>
    <dataValidation type="whole" allowBlank="1" showInputMessage="1" showErrorMessage="1" error="Il numero massimo di mensilità di frequenza sul quale viene determinato il contributo da riconoscere è quantificato in 10" sqref="G32">
      <formula1>1</formula1>
      <formula2>10</formula2>
    </dataValidation>
    <dataValidation type="whole" allowBlank="1" showInputMessage="1" showErrorMessage="1" error="L’ammontare massimo del contributo è pari a 1.000 euro mensili, per un totale massimo di 12 mensilità annue" sqref="G36">
      <formula1>1</formula1>
      <formula2>546</formula2>
    </dataValidation>
    <dataValidation type="whole" allowBlank="1" showInputMessage="1" showErrorMessage="1" error="L’ammontare massimo del contributo è pari a 1.000 euro mensili, per un totale massimo di 12 mensilità annue" sqref="G35">
      <formula1>1</formula1>
      <formula2>423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headerFooter>
    <oddHeader>Pagina &amp;P&amp;RBando Welfare aziendale-Piano-Finanziario.xlsx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53"/>
  <sheetViews>
    <sheetView tabSelected="1" topLeftCell="A16" zoomScale="85" workbookViewId="0">
      <selection activeCell="A9" sqref="A9:J9"/>
    </sheetView>
  </sheetViews>
  <sheetFormatPr defaultRowHeight="12.75" x14ac:dyDescent="0.25"/>
  <cols>
    <col min="1" max="1" width="12.28515625" style="3" customWidth="1"/>
    <col min="2" max="2" width="26.28515625" style="3" customWidth="1"/>
    <col min="3" max="3" width="14.140625" style="3" customWidth="1"/>
    <col min="4" max="4" width="63.28515625" style="3" customWidth="1"/>
    <col min="5" max="5" width="17.85546875" style="3" customWidth="1"/>
    <col min="6" max="6" width="19.7109375" style="4" customWidth="1"/>
    <col min="7" max="8" width="19.7109375" style="3" customWidth="1"/>
    <col min="9" max="9" width="21" style="5" customWidth="1"/>
    <col min="10" max="10" width="13.5703125" style="6" customWidth="1"/>
    <col min="11" max="11" width="24" style="4" customWidth="1"/>
    <col min="12" max="12" width="25" style="4" customWidth="1"/>
    <col min="13" max="13" width="17.5703125" style="7" customWidth="1"/>
    <col min="14" max="16384" width="9.140625" style="3"/>
  </cols>
  <sheetData>
    <row r="7" spans="1:13" s="171" customFormat="1" ht="18.75" customHeight="1" x14ac:dyDescent="0.25">
      <c r="A7" s="170" t="s">
        <v>1</v>
      </c>
      <c r="B7" s="170"/>
      <c r="C7" s="170"/>
      <c r="D7" s="170"/>
      <c r="E7" s="170"/>
      <c r="F7" s="170"/>
      <c r="G7" s="170"/>
      <c r="H7" s="170"/>
      <c r="I7" s="170"/>
      <c r="J7" s="170"/>
      <c r="M7" s="172"/>
    </row>
    <row r="8" spans="1:13" x14ac:dyDescent="0.25">
      <c r="A8" s="8"/>
      <c r="B8" s="8"/>
      <c r="C8" s="8"/>
      <c r="D8" s="8"/>
      <c r="E8" s="8"/>
      <c r="F8" s="9"/>
      <c r="G8" s="8"/>
      <c r="H8" s="8"/>
      <c r="I8" s="8"/>
      <c r="J8" s="8"/>
    </row>
    <row r="9" spans="1:13" ht="22.5" customHeight="1" x14ac:dyDescent="0.25">
      <c r="A9" s="128" t="s">
        <v>2</v>
      </c>
      <c r="B9" s="128"/>
      <c r="C9" s="128"/>
      <c r="D9" s="128"/>
      <c r="E9" s="128"/>
      <c r="F9" s="128"/>
      <c r="G9" s="128"/>
      <c r="H9" s="128"/>
      <c r="I9" s="128"/>
      <c r="J9" s="128"/>
    </row>
    <row r="10" spans="1:13" ht="13.5" customHeight="1" thickBot="1" x14ac:dyDescent="0.3"/>
    <row r="11" spans="1:13" ht="30" customHeight="1" thickBot="1" x14ac:dyDescent="0.3">
      <c r="A11" s="129" t="s">
        <v>3</v>
      </c>
      <c r="B11" s="130"/>
      <c r="C11" s="130"/>
      <c r="D11" s="130"/>
      <c r="E11" s="130"/>
      <c r="F11" s="130"/>
      <c r="G11" s="130"/>
      <c r="H11" s="130"/>
      <c r="I11" s="130"/>
      <c r="J11" s="131"/>
    </row>
    <row r="12" spans="1:13" ht="15.75" customHeight="1" thickBot="1" x14ac:dyDescent="0.3">
      <c r="A12" s="10"/>
      <c r="B12" s="10"/>
      <c r="C12" s="10"/>
      <c r="D12" s="10"/>
      <c r="E12" s="10"/>
      <c r="F12" s="11"/>
      <c r="G12" s="10"/>
      <c r="H12" s="10"/>
      <c r="I12" s="12"/>
      <c r="J12" s="13"/>
    </row>
    <row r="13" spans="1:13" ht="24.95" customHeight="1" thickBot="1" x14ac:dyDescent="0.3">
      <c r="A13" s="132" t="s">
        <v>4</v>
      </c>
      <c r="B13" s="133"/>
      <c r="C13" s="133"/>
      <c r="D13" s="133"/>
      <c r="E13" s="133"/>
      <c r="F13" s="133"/>
      <c r="G13" s="133"/>
      <c r="H13" s="133"/>
      <c r="I13" s="133"/>
      <c r="J13" s="134"/>
    </row>
    <row r="14" spans="1:13" ht="24.95" customHeight="1" thickBot="1" x14ac:dyDescent="0.3">
      <c r="A14" s="135" t="s">
        <v>5</v>
      </c>
      <c r="B14" s="136"/>
      <c r="C14" s="136"/>
      <c r="D14" s="136"/>
      <c r="E14" s="136"/>
      <c r="F14" s="136"/>
      <c r="G14" s="136"/>
      <c r="H14" s="136"/>
      <c r="I14" s="136"/>
      <c r="J14" s="137"/>
    </row>
    <row r="15" spans="1:13" ht="24.95" customHeight="1" thickBot="1" x14ac:dyDescent="0.3">
      <c r="A15" s="138" t="s">
        <v>6</v>
      </c>
      <c r="B15" s="139"/>
      <c r="C15" s="139"/>
      <c r="D15" s="139"/>
      <c r="E15" s="139"/>
      <c r="F15" s="139"/>
      <c r="G15" s="139"/>
      <c r="H15" s="139"/>
      <c r="I15" s="139"/>
      <c r="J15" s="140"/>
    </row>
    <row r="16" spans="1:13" ht="39" customHeight="1" thickBot="1" x14ac:dyDescent="0.3">
      <c r="A16" s="14" t="s">
        <v>7</v>
      </c>
      <c r="B16" s="15" t="s">
        <v>8</v>
      </c>
      <c r="C16" s="15" t="s">
        <v>9</v>
      </c>
      <c r="D16" s="15" t="s">
        <v>10</v>
      </c>
      <c r="E16" s="15" t="s">
        <v>11</v>
      </c>
      <c r="F16" s="90" t="s">
        <v>12</v>
      </c>
      <c r="G16" s="90" t="s">
        <v>13</v>
      </c>
      <c r="H16" s="90" t="s">
        <v>84</v>
      </c>
      <c r="I16" s="90" t="s">
        <v>14</v>
      </c>
      <c r="J16" s="17"/>
    </row>
    <row r="17" spans="1:10" ht="61.5" customHeight="1" thickBot="1" x14ac:dyDescent="0.3">
      <c r="A17" s="79" t="s">
        <v>26</v>
      </c>
      <c r="B17" s="82" t="s">
        <v>27</v>
      </c>
      <c r="C17" s="23" t="s">
        <v>28</v>
      </c>
      <c r="D17" s="24" t="s">
        <v>19</v>
      </c>
      <c r="E17" s="100"/>
      <c r="F17" s="25" t="s">
        <v>22</v>
      </c>
      <c r="G17" s="25"/>
      <c r="H17" s="25"/>
      <c r="I17" s="106">
        <f t="shared" ref="I17:I29" si="0">E17*G17</f>
        <v>0</v>
      </c>
      <c r="J17" s="22"/>
    </row>
    <row r="18" spans="1:10" ht="45" customHeight="1" thickBot="1" x14ac:dyDescent="0.3">
      <c r="A18" s="98"/>
      <c r="B18" s="92"/>
      <c r="C18" s="23" t="s">
        <v>18</v>
      </c>
      <c r="D18" s="24" t="s">
        <v>19</v>
      </c>
      <c r="E18" s="101"/>
      <c r="F18" s="25" t="s">
        <v>22</v>
      </c>
      <c r="G18" s="24"/>
      <c r="H18" s="25"/>
      <c r="I18" s="105">
        <f t="shared" si="0"/>
        <v>0</v>
      </c>
      <c r="J18" s="22"/>
    </row>
    <row r="19" spans="1:10" ht="45" customHeight="1" thickBot="1" x14ac:dyDescent="0.3">
      <c r="A19" s="98"/>
      <c r="B19" s="93"/>
      <c r="C19" s="23" t="s">
        <v>18</v>
      </c>
      <c r="D19" s="24" t="s">
        <v>19</v>
      </c>
      <c r="E19" s="101"/>
      <c r="F19" s="25" t="s">
        <v>22</v>
      </c>
      <c r="G19" s="24"/>
      <c r="H19" s="25"/>
      <c r="I19" s="105">
        <f t="shared" si="0"/>
        <v>0</v>
      </c>
      <c r="J19" s="22"/>
    </row>
    <row r="20" spans="1:10" ht="48.75" customHeight="1" thickBot="1" x14ac:dyDescent="0.3">
      <c r="A20" s="79"/>
      <c r="B20" s="144" t="s">
        <v>85</v>
      </c>
      <c r="C20" s="23" t="s">
        <v>29</v>
      </c>
      <c r="D20" s="24" t="s">
        <v>30</v>
      </c>
      <c r="E20" s="59">
        <v>62.5</v>
      </c>
      <c r="F20" s="25" t="s">
        <v>22</v>
      </c>
      <c r="G20" s="25"/>
      <c r="H20" s="25"/>
      <c r="I20" s="106">
        <f t="shared" si="0"/>
        <v>0</v>
      </c>
      <c r="J20" s="27"/>
    </row>
    <row r="21" spans="1:10" ht="48.75" customHeight="1" thickBot="1" x14ac:dyDescent="0.3">
      <c r="A21" s="79"/>
      <c r="B21" s="145"/>
      <c r="C21" s="23" t="s">
        <v>29</v>
      </c>
      <c r="D21" s="24" t="s">
        <v>31</v>
      </c>
      <c r="E21" s="59">
        <v>37.5</v>
      </c>
      <c r="F21" s="25" t="s">
        <v>22</v>
      </c>
      <c r="G21" s="25"/>
      <c r="H21" s="25"/>
      <c r="I21" s="106">
        <f t="shared" si="0"/>
        <v>0</v>
      </c>
      <c r="J21" s="27"/>
    </row>
    <row r="22" spans="1:10" ht="48.75" customHeight="1" thickBot="1" x14ac:dyDescent="0.3">
      <c r="A22" s="79"/>
      <c r="B22" s="146"/>
      <c r="C22" s="23" t="s">
        <v>29</v>
      </c>
      <c r="D22" s="24" t="s">
        <v>32</v>
      </c>
      <c r="E22" s="59">
        <v>25</v>
      </c>
      <c r="F22" s="25" t="s">
        <v>22</v>
      </c>
      <c r="G22" s="25"/>
      <c r="H22" s="25"/>
      <c r="I22" s="106">
        <f t="shared" si="0"/>
        <v>0</v>
      </c>
      <c r="J22" s="27"/>
    </row>
    <row r="23" spans="1:10" ht="46.5" customHeight="1" thickBot="1" x14ac:dyDescent="0.3">
      <c r="A23" s="79"/>
      <c r="B23" s="97"/>
      <c r="C23" s="23" t="s">
        <v>33</v>
      </c>
      <c r="D23" s="32" t="s">
        <v>34</v>
      </c>
      <c r="E23" s="60"/>
      <c r="F23" s="25" t="s">
        <v>35</v>
      </c>
      <c r="G23" s="25"/>
      <c r="H23" s="25"/>
      <c r="I23" s="106">
        <f>E23*G23*H23</f>
        <v>0</v>
      </c>
      <c r="J23" s="27"/>
    </row>
    <row r="24" spans="1:10" ht="46.5" customHeight="1" thickBot="1" x14ac:dyDescent="0.3">
      <c r="A24" s="79"/>
      <c r="B24" s="94" t="s">
        <v>68</v>
      </c>
      <c r="C24" s="23" t="s">
        <v>33</v>
      </c>
      <c r="D24" s="32" t="s">
        <v>66</v>
      </c>
      <c r="E24" s="60"/>
      <c r="F24" s="25" t="s">
        <v>35</v>
      </c>
      <c r="G24" s="25"/>
      <c r="H24" s="25"/>
      <c r="I24" s="106">
        <f>E24*G24*H24</f>
        <v>0</v>
      </c>
      <c r="J24" s="27"/>
    </row>
    <row r="25" spans="1:10" ht="99" customHeight="1" thickBot="1" x14ac:dyDescent="0.3">
      <c r="A25" s="79"/>
      <c r="B25" s="95"/>
      <c r="C25" s="23" t="s">
        <v>36</v>
      </c>
      <c r="D25" s="33" t="s">
        <v>37</v>
      </c>
      <c r="E25" s="61"/>
      <c r="F25" s="34"/>
      <c r="G25" s="34"/>
      <c r="H25" s="120"/>
      <c r="I25" s="107">
        <f>E25*G25</f>
        <v>0</v>
      </c>
      <c r="J25" s="35"/>
    </row>
    <row r="26" spans="1:10" ht="96.75" customHeight="1" thickBot="1" x14ac:dyDescent="0.3">
      <c r="A26" s="79"/>
      <c r="B26" s="95"/>
      <c r="C26" s="23" t="s">
        <v>38</v>
      </c>
      <c r="D26" s="24" t="s">
        <v>39</v>
      </c>
      <c r="E26" s="60"/>
      <c r="F26" s="25"/>
      <c r="G26" s="25"/>
      <c r="H26" s="122"/>
      <c r="I26" s="107">
        <f t="shared" si="0"/>
        <v>0</v>
      </c>
      <c r="J26" s="27"/>
    </row>
    <row r="27" spans="1:10" ht="96.75" customHeight="1" thickBot="1" x14ac:dyDescent="0.3">
      <c r="A27" s="79"/>
      <c r="B27" s="94" t="s">
        <v>86</v>
      </c>
      <c r="C27" s="23" t="s">
        <v>40</v>
      </c>
      <c r="D27" s="36" t="s">
        <v>41</v>
      </c>
      <c r="E27" s="60"/>
      <c r="F27" s="58" t="s">
        <v>69</v>
      </c>
      <c r="G27" s="25"/>
      <c r="H27" s="25"/>
      <c r="I27" s="107">
        <f>E27*G27*H27</f>
        <v>0</v>
      </c>
      <c r="J27" s="27"/>
    </row>
    <row r="28" spans="1:10" ht="90" customHeight="1" thickBot="1" x14ac:dyDescent="0.3">
      <c r="A28" s="79"/>
      <c r="B28" s="95"/>
      <c r="C28" s="23" t="s">
        <v>42</v>
      </c>
      <c r="D28" s="37" t="s">
        <v>43</v>
      </c>
      <c r="E28" s="62"/>
      <c r="F28" s="25"/>
      <c r="G28" s="39"/>
      <c r="H28" s="123"/>
      <c r="I28" s="106">
        <f t="shared" si="0"/>
        <v>0</v>
      </c>
      <c r="J28" s="27"/>
    </row>
    <row r="29" spans="1:10" ht="90" customHeight="1" thickBot="1" x14ac:dyDescent="0.3">
      <c r="A29" s="79"/>
      <c r="B29" s="95"/>
      <c r="C29" s="23" t="s">
        <v>42</v>
      </c>
      <c r="D29" s="37" t="s">
        <v>44</v>
      </c>
      <c r="E29" s="62"/>
      <c r="F29" s="25"/>
      <c r="G29" s="39"/>
      <c r="H29" s="124"/>
      <c r="I29" s="106">
        <f t="shared" si="0"/>
        <v>0</v>
      </c>
      <c r="J29" s="27"/>
    </row>
    <row r="30" spans="1:10" ht="90" customHeight="1" thickBot="1" x14ac:dyDescent="0.3">
      <c r="A30" s="79"/>
      <c r="B30" s="102" t="s">
        <v>87</v>
      </c>
      <c r="C30" s="38" t="s">
        <v>45</v>
      </c>
      <c r="D30" s="37" t="s">
        <v>46</v>
      </c>
      <c r="E30" s="104">
        <v>475.79</v>
      </c>
      <c r="F30" s="25" t="s">
        <v>47</v>
      </c>
      <c r="G30" s="65"/>
      <c r="H30" s="65"/>
      <c r="I30" s="106">
        <f>E30*G30*H30</f>
        <v>0</v>
      </c>
      <c r="J30" s="27"/>
    </row>
    <row r="31" spans="1:10" ht="90" customHeight="1" thickBot="1" x14ac:dyDescent="0.3">
      <c r="A31" s="79"/>
      <c r="B31" s="96"/>
      <c r="C31" s="38" t="s">
        <v>48</v>
      </c>
      <c r="D31" s="37" t="s">
        <v>49</v>
      </c>
      <c r="E31" s="62"/>
      <c r="F31" s="39"/>
      <c r="G31" s="65"/>
      <c r="H31" s="125"/>
      <c r="I31" s="106">
        <f>E31*G31</f>
        <v>0</v>
      </c>
      <c r="J31" s="27"/>
    </row>
    <row r="32" spans="1:10" ht="78" customHeight="1" thickBot="1" x14ac:dyDescent="0.3">
      <c r="A32" s="79"/>
      <c r="B32" s="95"/>
      <c r="C32" s="23" t="s">
        <v>50</v>
      </c>
      <c r="D32" s="37" t="s">
        <v>51</v>
      </c>
      <c r="E32" s="64"/>
      <c r="F32" s="40"/>
      <c r="G32" s="66"/>
      <c r="H32" s="126"/>
      <c r="I32" s="106">
        <f>E32*G32</f>
        <v>0</v>
      </c>
      <c r="J32" s="41"/>
    </row>
    <row r="33" spans="1:13" ht="93" customHeight="1" thickBot="1" x14ac:dyDescent="0.3">
      <c r="A33" s="79"/>
      <c r="B33" s="94" t="s">
        <v>88</v>
      </c>
      <c r="C33" s="23" t="s">
        <v>52</v>
      </c>
      <c r="D33" s="37" t="s">
        <v>53</v>
      </c>
      <c r="E33" s="103">
        <v>28.35</v>
      </c>
      <c r="F33" s="42" t="s">
        <v>22</v>
      </c>
      <c r="G33" s="67"/>
      <c r="H33" s="67"/>
      <c r="I33" s="106">
        <v>0</v>
      </c>
      <c r="J33" s="43"/>
    </row>
    <row r="34" spans="1:13" ht="92.25" customHeight="1" thickBot="1" x14ac:dyDescent="0.3">
      <c r="A34" s="79"/>
      <c r="B34" s="94" t="s">
        <v>88</v>
      </c>
      <c r="C34" s="23" t="s">
        <v>54</v>
      </c>
      <c r="D34" s="37" t="s">
        <v>55</v>
      </c>
      <c r="E34" s="103">
        <v>21.95</v>
      </c>
      <c r="F34" s="25" t="s">
        <v>22</v>
      </c>
      <c r="G34" s="65"/>
      <c r="H34" s="65"/>
      <c r="I34" s="106">
        <f>E34*G34*H34</f>
        <v>0</v>
      </c>
      <c r="J34" s="27"/>
    </row>
    <row r="35" spans="1:13" s="28" customFormat="1" ht="63.75" customHeight="1" thickBot="1" x14ac:dyDescent="0.3">
      <c r="A35" s="79" t="s">
        <v>26</v>
      </c>
      <c r="B35" s="80"/>
      <c r="C35" s="81"/>
      <c r="D35" s="88" t="s">
        <v>56</v>
      </c>
      <c r="E35" s="117">
        <f>SUM(I17:I34)</f>
        <v>0</v>
      </c>
      <c r="F35" s="118"/>
      <c r="G35" s="118"/>
      <c r="H35" s="118"/>
      <c r="I35" s="119"/>
      <c r="J35" s="83"/>
      <c r="K35" s="30"/>
      <c r="L35" s="30"/>
      <c r="M35" s="31"/>
    </row>
    <row r="36" spans="1:13" s="28" customFormat="1" ht="33.75" customHeight="1" thickBot="1" x14ac:dyDescent="0.3">
      <c r="A36" s="78"/>
      <c r="B36" s="15" t="s">
        <v>8</v>
      </c>
      <c r="C36" s="15" t="s">
        <v>9</v>
      </c>
      <c r="D36" s="15" t="s">
        <v>10</v>
      </c>
      <c r="E36" s="15" t="s">
        <v>57</v>
      </c>
      <c r="F36" s="90" t="s">
        <v>58</v>
      </c>
      <c r="G36" s="90"/>
      <c r="H36" s="90"/>
      <c r="I36" s="90" t="s">
        <v>14</v>
      </c>
      <c r="J36" s="17"/>
      <c r="K36" s="30"/>
      <c r="L36" s="30"/>
      <c r="M36" s="31"/>
    </row>
    <row r="37" spans="1:13" ht="64.5" customHeight="1" thickBot="1" x14ac:dyDescent="0.3">
      <c r="A37" s="70" t="s">
        <v>59</v>
      </c>
      <c r="B37" s="71" t="s">
        <v>60</v>
      </c>
      <c r="C37" s="72" t="s">
        <v>61</v>
      </c>
      <c r="D37" s="89" t="s">
        <v>62</v>
      </c>
      <c r="E37" s="73" t="s">
        <v>67</v>
      </c>
      <c r="F37" s="74">
        <f>VLOOKUP(E37,B44:C53,2,0)</f>
        <v>0</v>
      </c>
      <c r="G37" s="74"/>
      <c r="H37" s="99"/>
      <c r="I37" s="108">
        <f>F37</f>
        <v>0</v>
      </c>
      <c r="J37" s="75"/>
    </row>
    <row r="38" spans="1:13" s="28" customFormat="1" ht="47.25" customHeight="1" thickBot="1" x14ac:dyDescent="0.3">
      <c r="A38" s="111" t="s">
        <v>63</v>
      </c>
      <c r="B38" s="112"/>
      <c r="C38" s="112"/>
      <c r="D38" s="113"/>
      <c r="E38" s="150">
        <f>E35+I37</f>
        <v>0</v>
      </c>
      <c r="F38" s="151"/>
      <c r="G38" s="151"/>
      <c r="H38" s="151"/>
      <c r="I38" s="151"/>
      <c r="J38" s="152"/>
      <c r="K38" s="30"/>
      <c r="L38" s="30"/>
      <c r="M38" s="31"/>
    </row>
    <row r="39" spans="1:13" ht="30.75" customHeight="1" thickBot="1" x14ac:dyDescent="0.3">
      <c r="A39" s="44"/>
      <c r="B39" s="15" t="s">
        <v>8</v>
      </c>
      <c r="C39" s="15" t="s">
        <v>9</v>
      </c>
      <c r="D39" s="15" t="s">
        <v>10</v>
      </c>
      <c r="E39" s="161" t="s">
        <v>14</v>
      </c>
      <c r="F39" s="162"/>
      <c r="G39" s="162"/>
      <c r="H39" s="162"/>
      <c r="I39" s="163"/>
      <c r="J39" s="17" t="s">
        <v>15</v>
      </c>
    </row>
    <row r="40" spans="1:13" s="28" customFormat="1" ht="51.75" customHeight="1" thickBot="1" x14ac:dyDescent="0.3">
      <c r="A40" s="45" t="s">
        <v>64</v>
      </c>
      <c r="B40" s="46" t="s">
        <v>70</v>
      </c>
      <c r="C40" s="68" t="s">
        <v>65</v>
      </c>
      <c r="D40" s="69" t="s">
        <v>73</v>
      </c>
      <c r="E40" s="153">
        <f>(I17+I20+I21+I22+I23+I25+I26+I27+I28+I29+I31+I32)*J40</f>
        <v>0</v>
      </c>
      <c r="F40" s="154"/>
      <c r="G40" s="154"/>
      <c r="H40" s="154"/>
      <c r="I40" s="155"/>
      <c r="J40" s="109">
        <v>7.0000000000000007E-2</v>
      </c>
      <c r="K40" s="30"/>
      <c r="L40" s="30"/>
      <c r="M40" s="31"/>
    </row>
    <row r="41" spans="1:13" s="86" customFormat="1" ht="53.25" customHeight="1" thickBot="1" x14ac:dyDescent="0.3">
      <c r="A41" s="114" t="s">
        <v>71</v>
      </c>
      <c r="B41" s="115"/>
      <c r="C41" s="115"/>
      <c r="D41" s="116"/>
      <c r="E41" s="147">
        <f>E38+E40</f>
        <v>0</v>
      </c>
      <c r="F41" s="148"/>
      <c r="G41" s="148"/>
      <c r="H41" s="148"/>
      <c r="I41" s="148"/>
      <c r="J41" s="149"/>
      <c r="K41" s="84"/>
      <c r="L41" s="84"/>
      <c r="M41" s="85"/>
    </row>
    <row r="42" spans="1:13" s="86" customFormat="1" ht="53.25" customHeight="1" thickBot="1" x14ac:dyDescent="0.3">
      <c r="A42" s="164" t="s">
        <v>89</v>
      </c>
      <c r="B42" s="165"/>
      <c r="C42" s="165"/>
      <c r="D42" s="166"/>
      <c r="E42" s="167">
        <f>E41+'Piano Finanziario ANNO 1'!E43:J43</f>
        <v>0</v>
      </c>
      <c r="F42" s="168"/>
      <c r="G42" s="168"/>
      <c r="H42" s="168"/>
      <c r="I42" s="168"/>
      <c r="J42" s="169"/>
      <c r="K42" s="84"/>
      <c r="L42" s="84"/>
      <c r="M42" s="85"/>
    </row>
    <row r="43" spans="1:13" ht="39.75" customHeight="1" thickBot="1" x14ac:dyDescent="0.25">
      <c r="A43" s="110"/>
      <c r="B43" s="110"/>
      <c r="C43" s="110"/>
      <c r="D43" s="56"/>
      <c r="E43" s="57"/>
    </row>
    <row r="44" spans="1:13" ht="15" customHeight="1" thickBot="1" x14ac:dyDescent="0.3">
      <c r="B44" s="51" t="s">
        <v>67</v>
      </c>
      <c r="C44" s="52">
        <v>0</v>
      </c>
    </row>
    <row r="45" spans="1:13" ht="16.5" customHeight="1" thickBot="1" x14ac:dyDescent="0.3">
      <c r="B45" s="51" t="s">
        <v>74</v>
      </c>
      <c r="C45" s="52">
        <v>1800</v>
      </c>
    </row>
    <row r="46" spans="1:13" ht="16.5" customHeight="1" thickBot="1" x14ac:dyDescent="0.3">
      <c r="B46" s="53" t="s">
        <v>75</v>
      </c>
      <c r="C46" s="54">
        <v>2400</v>
      </c>
    </row>
    <row r="47" spans="1:13" ht="16.5" customHeight="1" thickBot="1" x14ac:dyDescent="0.3">
      <c r="B47" s="53" t="s">
        <v>76</v>
      </c>
      <c r="C47" s="54">
        <v>3000</v>
      </c>
    </row>
    <row r="48" spans="1:13" ht="16.5" customHeight="1" thickBot="1" x14ac:dyDescent="0.3">
      <c r="B48" s="53" t="s">
        <v>77</v>
      </c>
      <c r="C48" s="54">
        <v>3600</v>
      </c>
    </row>
    <row r="49" spans="2:3" ht="16.5" customHeight="1" thickBot="1" x14ac:dyDescent="0.3">
      <c r="B49" s="53" t="s">
        <v>78</v>
      </c>
      <c r="C49" s="54">
        <v>4800</v>
      </c>
    </row>
    <row r="50" spans="2:3" ht="16.5" customHeight="1" thickBot="1" x14ac:dyDescent="0.3">
      <c r="B50" s="53" t="s">
        <v>79</v>
      </c>
      <c r="C50" s="54">
        <v>6000</v>
      </c>
    </row>
    <row r="51" spans="2:3" ht="16.5" customHeight="1" thickBot="1" x14ac:dyDescent="0.3">
      <c r="B51" s="51" t="s">
        <v>80</v>
      </c>
      <c r="C51" s="55">
        <v>7200</v>
      </c>
    </row>
    <row r="52" spans="2:3" ht="16.5" customHeight="1" thickBot="1" x14ac:dyDescent="0.3">
      <c r="B52" s="53" t="s">
        <v>81</v>
      </c>
      <c r="C52" s="21">
        <v>8400</v>
      </c>
    </row>
    <row r="53" spans="2:3" ht="16.5" customHeight="1" thickBot="1" x14ac:dyDescent="0.3">
      <c r="B53" s="53" t="s">
        <v>82</v>
      </c>
      <c r="C53" s="21">
        <v>9600</v>
      </c>
    </row>
  </sheetData>
  <mergeCells count="20">
    <mergeCell ref="B20:B22"/>
    <mergeCell ref="H25:H26"/>
    <mergeCell ref="H28:H29"/>
    <mergeCell ref="H31:H32"/>
    <mergeCell ref="A7:J7"/>
    <mergeCell ref="A9:J9"/>
    <mergeCell ref="A11:J11"/>
    <mergeCell ref="A13:J13"/>
    <mergeCell ref="A14:J14"/>
    <mergeCell ref="A15:J15"/>
    <mergeCell ref="A43:C43"/>
    <mergeCell ref="A42:D42"/>
    <mergeCell ref="E42:J42"/>
    <mergeCell ref="E35:I35"/>
    <mergeCell ref="A38:D38"/>
    <mergeCell ref="E38:J38"/>
    <mergeCell ref="E39:I39"/>
    <mergeCell ref="E40:I40"/>
    <mergeCell ref="A41:D41"/>
    <mergeCell ref="E41:J41"/>
  </mergeCells>
  <dataValidations count="7">
    <dataValidation type="whole" allowBlank="1" showInputMessage="1" showErrorMessage="1" error="L’ammontare massimo del contributo è pari a 1.000 euro mensili, per un totale massimo di 12 mensilità annue" sqref="G33">
      <formula1>1</formula1>
      <formula2>423</formula2>
    </dataValidation>
    <dataValidation type="whole" allowBlank="1" showInputMessage="1" showErrorMessage="1" error="L’ammontare massimo del contributo è pari a 1.000 euro mensili, per un totale massimo di 12 mensilità annue" sqref="G34">
      <formula1>1</formula1>
      <formula2>546</formula2>
    </dataValidation>
    <dataValidation type="whole" allowBlank="1" showInputMessage="1" showErrorMessage="1" error="Il numero massimo di mensilità di frequenza sul quale viene determinato il contributo da riconoscere è quantificato in 10" sqref="G30">
      <formula1>1</formula1>
      <formula2>10</formula2>
    </dataValidation>
    <dataValidation type="list" allowBlank="1" showInputMessage="1" showErrorMessage="1" sqref="F28:F30 F33:F34 F17:F22">
      <formula1>#REF!</formula1>
    </dataValidation>
    <dataValidation type="whole" operator="lessThan" showInputMessage="1" showErrorMessage="1" error="Importo superiore al massimo consentito di 3.000,00 euro annui" sqref="I27">
      <formula1>3000</formula1>
    </dataValidation>
    <dataValidation type="list" allowBlank="1" showInputMessage="1" showErrorMessage="1" promptTitle="Numero dei dipendenti" prompt="I dipendenti devono essere calcolati in termini di Unità Lavorative Annue (ULA) con riferimento all’anno 2024" sqref="E37">
      <formula1>$B$44:$B$53</formula1>
    </dataValidation>
    <dataValidation type="whole" operator="lessThan" allowBlank="1" showInputMessage="1" showErrorMessage="1" error="Importo superiore al massimale consentito" sqref="F25:F26 G25:G27 H25 H27">
      <formula1>650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headerFooter>
    <oddHeader>Pagina &amp;P&amp;RBando Welfare aziendale-Piano-Finanziario.xlsx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Copertina</vt:lpstr>
      <vt:lpstr>Piano Finanziario ANNO 1</vt:lpstr>
      <vt:lpstr>Piano Finanziario ANNO 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Leonilda Mercogliano</dc:creator>
  <cp:lastModifiedBy>Sante Iavarone</cp:lastModifiedBy>
  <cp:lastPrinted>2024-12-17T12:15:51Z</cp:lastPrinted>
  <dcterms:created xsi:type="dcterms:W3CDTF">2016-07-18T10:10:51Z</dcterms:created>
  <dcterms:modified xsi:type="dcterms:W3CDTF">2025-03-28T08:41:43Z</dcterms:modified>
</cp:coreProperties>
</file>